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0730" windowHeight="11160" tabRatio="500"/>
  </bookViews>
  <sheets>
    <sheet name="Zadanie" sheetId="3" r:id="rId1"/>
  </sheets>
  <definedNames>
    <definedName name="_xlnm._FilterDatabase">#REF!</definedName>
    <definedName name="fakt1R">#REF!</definedName>
    <definedName name="_xlnm.Print_Titles" localSheetId="0">Zadanie!$8:$10</definedName>
    <definedName name="_xlnm.Print_Area" localSheetId="0">Zadanie!$A:$AH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4" i="3"/>
  <c r="I104"/>
  <c r="N93"/>
  <c r="N104" s="1"/>
  <c r="L93"/>
  <c r="L104" s="1"/>
  <c r="J93"/>
  <c r="J104" s="1"/>
  <c r="E104" s="1"/>
  <c r="H93"/>
  <c r="H104" s="1"/>
  <c r="W90"/>
  <c r="L90"/>
  <c r="I90"/>
  <c r="N89"/>
  <c r="L89"/>
  <c r="J89"/>
  <c r="H89"/>
  <c r="N88"/>
  <c r="N90" s="1"/>
  <c r="L88"/>
  <c r="J88"/>
  <c r="J90" s="1"/>
  <c r="E90" s="1"/>
  <c r="H88"/>
  <c r="H90" s="1"/>
  <c r="W85"/>
  <c r="I85"/>
  <c r="N84"/>
  <c r="L84"/>
  <c r="J84"/>
  <c r="H84"/>
  <c r="N83"/>
  <c r="L83"/>
  <c r="J83"/>
  <c r="H83"/>
  <c r="N82"/>
  <c r="L82"/>
  <c r="J82"/>
  <c r="H82"/>
  <c r="N81"/>
  <c r="L81"/>
  <c r="J81"/>
  <c r="H81"/>
  <c r="N79"/>
  <c r="L79"/>
  <c r="J79"/>
  <c r="H79"/>
  <c r="N78"/>
  <c r="L78"/>
  <c r="J78"/>
  <c r="H78"/>
  <c r="N77"/>
  <c r="L77"/>
  <c r="J77"/>
  <c r="H77"/>
  <c r="N76"/>
  <c r="L76"/>
  <c r="J76"/>
  <c r="H76"/>
  <c r="N75"/>
  <c r="N85" s="1"/>
  <c r="L75"/>
  <c r="L85" s="1"/>
  <c r="J75"/>
  <c r="J85" s="1"/>
  <c r="E85" s="1"/>
  <c r="H75"/>
  <c r="H85" s="1"/>
  <c r="W72"/>
  <c r="W106" s="1"/>
  <c r="N71"/>
  <c r="L71"/>
  <c r="J71"/>
  <c r="H71"/>
  <c r="N70"/>
  <c r="L70"/>
  <c r="J70"/>
  <c r="H70"/>
  <c r="N66"/>
  <c r="L66"/>
  <c r="J66"/>
  <c r="I66"/>
  <c r="N65"/>
  <c r="L65"/>
  <c r="J65"/>
  <c r="H65"/>
  <c r="N64"/>
  <c r="L64"/>
  <c r="J64"/>
  <c r="H64"/>
  <c r="N62"/>
  <c r="L62"/>
  <c r="J62"/>
  <c r="I62"/>
  <c r="I72" s="1"/>
  <c r="I106" s="1"/>
  <c r="N54"/>
  <c r="N72" s="1"/>
  <c r="L54"/>
  <c r="L72" s="1"/>
  <c r="J54"/>
  <c r="J72" s="1"/>
  <c r="H54"/>
  <c r="H72" s="1"/>
  <c r="W48"/>
  <c r="I48"/>
  <c r="N47"/>
  <c r="L47"/>
  <c r="J47"/>
  <c r="H47"/>
  <c r="N46"/>
  <c r="L46"/>
  <c r="J46"/>
  <c r="I46"/>
  <c r="N45"/>
  <c r="L45"/>
  <c r="J45"/>
  <c r="H45"/>
  <c r="N43"/>
  <c r="N48" s="1"/>
  <c r="L43"/>
  <c r="L48" s="1"/>
  <c r="J43"/>
  <c r="J48" s="1"/>
  <c r="E48" s="1"/>
  <c r="H43"/>
  <c r="H48" s="1"/>
  <c r="W40"/>
  <c r="I40"/>
  <c r="N37"/>
  <c r="L37"/>
  <c r="J37"/>
  <c r="H37"/>
  <c r="N36"/>
  <c r="L36"/>
  <c r="J36"/>
  <c r="H36"/>
  <c r="N35"/>
  <c r="L35"/>
  <c r="J35"/>
  <c r="H35"/>
  <c r="N33"/>
  <c r="L33"/>
  <c r="J33"/>
  <c r="H33"/>
  <c r="N31"/>
  <c r="N40" s="1"/>
  <c r="L31"/>
  <c r="L40" s="1"/>
  <c r="J31"/>
  <c r="J40" s="1"/>
  <c r="E40" s="1"/>
  <c r="H31"/>
  <c r="H40" s="1"/>
  <c r="W28"/>
  <c r="L28"/>
  <c r="I28"/>
  <c r="N25"/>
  <c r="L25"/>
  <c r="J25"/>
  <c r="H25"/>
  <c r="N23"/>
  <c r="N28" s="1"/>
  <c r="L23"/>
  <c r="J23"/>
  <c r="J28" s="1"/>
  <c r="E28" s="1"/>
  <c r="H23"/>
  <c r="H28" s="1"/>
  <c r="W20"/>
  <c r="W50" s="1"/>
  <c r="W108" s="1"/>
  <c r="I20"/>
  <c r="I50" s="1"/>
  <c r="N19"/>
  <c r="L19"/>
  <c r="J19"/>
  <c r="H19"/>
  <c r="N18"/>
  <c r="L18"/>
  <c r="J18"/>
  <c r="H18"/>
  <c r="N16"/>
  <c r="L16"/>
  <c r="J16"/>
  <c r="H16"/>
  <c r="N14"/>
  <c r="N20" s="1"/>
  <c r="L14"/>
  <c r="L20" s="1"/>
  <c r="J14"/>
  <c r="J20" s="1"/>
  <c r="H14"/>
  <c r="H20" s="1"/>
  <c r="D8"/>
  <c r="E20" l="1"/>
  <c r="J50"/>
  <c r="E50" s="1"/>
  <c r="H50"/>
  <c r="L106"/>
  <c r="I108"/>
  <c r="N50"/>
  <c r="L50"/>
  <c r="N106"/>
  <c r="N108" s="1"/>
  <c r="H106"/>
  <c r="H108" s="1"/>
  <c r="E72"/>
  <c r="J106"/>
  <c r="L108" l="1"/>
  <c r="J108"/>
  <c r="E108" s="1"/>
  <c r="E106"/>
</calcChain>
</file>

<file path=xl/sharedStrings.xml><?xml version="1.0" encoding="utf-8"?>
<sst xmlns="http://schemas.openxmlformats.org/spreadsheetml/2006/main" count="586" uniqueCount="263">
  <si>
    <t>a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</si>
  <si>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</si>
  <si>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</si>
  <si>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</si>
  <si>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</si>
  <si>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</si>
  <si>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</si>
  <si>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</si>
  <si>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</si>
  <si>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</si>
  <si>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</si>
  <si>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</si>
  <si>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</si>
  <si>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</si>
  <si>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</si>
  <si>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</si>
  <si>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</si>
  <si>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</si>
  <si>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</si>
  <si>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</si>
  <si>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</si>
  <si>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</si>
  <si>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</si>
  <si>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</si>
  <si>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</si>
  <si>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</si>
  <si>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</si>
  <si>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</si>
  <si>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</si>
  <si>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</si>
  <si>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</si>
  <si>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</si>
  <si>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</si>
  <si>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</si>
  <si>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</si>
  <si>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</si>
  <si>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</si>
  <si>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</si>
  <si>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</si>
  <si>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</si>
  <si>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</si>
  <si>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</si>
  <si>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</si>
  <si>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</si>
  <si>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</si>
  <si>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</si>
  <si>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</si>
  <si>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</si>
  <si>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</si>
  <si>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</si>
  <si>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</si>
  <si>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</si>
  <si>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</si>
  <si>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</si>
  <si>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</si>
  <si>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</si>
  <si>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</si>
  <si>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</si>
  <si>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</si>
  <si>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</si>
  <si>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</si>
  <si>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</si>
  <si>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D</t>
  </si>
  <si>
    <t>E</t>
  </si>
  <si>
    <t xml:space="preserve">Odberateľ: Obec Veľké Uherce </t>
  </si>
  <si>
    <t xml:space="preserve">Spracoval:                                         </t>
  </si>
  <si>
    <t xml:space="preserve">Projektant: Ing.Ľuboš Staňo </t>
  </si>
  <si>
    <t xml:space="preserve">JKSO : </t>
  </si>
  <si>
    <t>Dátum: 28.05.2021</t>
  </si>
  <si>
    <t>2021/27 -  Altánok ZŠ - Veľké Uherce</t>
  </si>
  <si>
    <t/>
  </si>
  <si>
    <t>Zaradenie</t>
  </si>
  <si>
    <t>pre KL</t>
  </si>
  <si>
    <t>Lev0</t>
  </si>
  <si>
    <t>pozícia</t>
  </si>
  <si>
    <t>PRÁCE A DODÁVKY HSV</t>
  </si>
  <si>
    <t>1 - ZEMNE PRÁCE</t>
  </si>
  <si>
    <t xml:space="preserve">       </t>
  </si>
  <si>
    <t>001</t>
  </si>
  <si>
    <t>121101101</t>
  </si>
  <si>
    <t>Odstránenie ornice s premiestnením do 50 m</t>
  </si>
  <si>
    <t>m3</t>
  </si>
  <si>
    <t xml:space="preserve">                    </t>
  </si>
  <si>
    <t>12110-1101</t>
  </si>
  <si>
    <t>45.11.21</t>
  </si>
  <si>
    <t>EK</t>
  </si>
  <si>
    <t>S</t>
  </si>
  <si>
    <t>10,20*4,20*0,10 =   4,284</t>
  </si>
  <si>
    <t>272</t>
  </si>
  <si>
    <t>133201101</t>
  </si>
  <si>
    <t>Hĺbenie šachiet v horn. tr. 3 do 100 m3</t>
  </si>
  <si>
    <t>13320-1101</t>
  </si>
  <si>
    <t>0,30*0,30*0,50*8 =   0,360</t>
  </si>
  <si>
    <t>133201109</t>
  </si>
  <si>
    <t>Príplatok za lepivosť horniny tr.3</t>
  </si>
  <si>
    <t>13320-1109</t>
  </si>
  <si>
    <t>162201102</t>
  </si>
  <si>
    <t>Vodorovné premiestnenie výkopu do 50 m horn. tr. 1-4 - skládku určí investor</t>
  </si>
  <si>
    <t>16220-1102</t>
  </si>
  <si>
    <t>45.11.24</t>
  </si>
  <si>
    <t xml:space="preserve">1 - ZEMNE PRÁCE  spolu: </t>
  </si>
  <si>
    <t>2 - ZÁKLADY</t>
  </si>
  <si>
    <t>002</t>
  </si>
  <si>
    <t>271571111</t>
  </si>
  <si>
    <t>Vankúš pod základy zo štrkopiesku triedeného</t>
  </si>
  <si>
    <t>27157-1111</t>
  </si>
  <si>
    <t>45.25.21</t>
  </si>
  <si>
    <t>0,30*0,30*0,10*8 =   0,072</t>
  </si>
  <si>
    <t>011</t>
  </si>
  <si>
    <t>275313612</t>
  </si>
  <si>
    <t>Základové pätky z betónu prostého tr. C20/25</t>
  </si>
  <si>
    <t>27531-3612</t>
  </si>
  <si>
    <t xml:space="preserve">  .  .  </t>
  </si>
  <si>
    <t>0,36*0,05 =   0,018</t>
  </si>
  <si>
    <t xml:space="preserve">2 - ZÁKLADY  spolu: </t>
  </si>
  <si>
    <t>6 - ÚPRAVY POVRCHOV, PODLAHY, VÝPLNE</t>
  </si>
  <si>
    <t>631315651</t>
  </si>
  <si>
    <t>Mazanina z betónu prostého tr.C 20/25 hr. nad 120 do 240 mm</t>
  </si>
  <si>
    <t>63131-5651</t>
  </si>
  <si>
    <t>10,00*4,00*0,10 =   4,000</t>
  </si>
  <si>
    <t>631351101</t>
  </si>
  <si>
    <t>Debnenie stien, rýh a otvorov v podlahách zhotovenie</t>
  </si>
  <si>
    <t>m2</t>
  </si>
  <si>
    <t>63135-1101</t>
  </si>
  <si>
    <t>45.25.32</t>
  </si>
  <si>
    <t>(10,00+4,00)*2*0,10 =   2,800</t>
  </si>
  <si>
    <t>631351102</t>
  </si>
  <si>
    <t>Debnenie stien, rýh a otvorov v podlahách odstránenie</t>
  </si>
  <si>
    <t>63135-1102</t>
  </si>
  <si>
    <t>631362182</t>
  </si>
  <si>
    <t>Výstuž betónových mazanín zo zvarovaných sietí Kari d drôtu 8 mm, oko 15 cm</t>
  </si>
  <si>
    <t>63136-2182</t>
  </si>
  <si>
    <t>631571004</t>
  </si>
  <si>
    <t>Násyp zo štrkopiesku 0-32 tr. I</t>
  </si>
  <si>
    <t>63157-1004</t>
  </si>
  <si>
    <t>45.25.50</t>
  </si>
  <si>
    <t>-0,30*0,30*0,10*8 =   -0,072</t>
  </si>
  <si>
    <t xml:space="preserve">6 - ÚPRAVY POVRCHOV, PODLAHY, VÝPLNE  spolu: </t>
  </si>
  <si>
    <t>9 - OSTATNÉ KONŠTRUKCIE A PRÁCE</t>
  </si>
  <si>
    <t>000</t>
  </si>
  <si>
    <t>94.111</t>
  </si>
  <si>
    <t>Lešenie ľahké radové s podlahami š. 1,2m v. do 10m použitie 1 mesiac</t>
  </si>
  <si>
    <t>45.00.00</t>
  </si>
  <si>
    <t>(10,00+4,00)*2*1,40 =   39,200</t>
  </si>
  <si>
    <t>953943121</t>
  </si>
  <si>
    <t>Osadenie ostat. výrobkov do 1 kg do betónu bez dodávky</t>
  </si>
  <si>
    <t>kus</t>
  </si>
  <si>
    <t>95394-3121</t>
  </si>
  <si>
    <t>45.45.13</t>
  </si>
  <si>
    <t>MAT</t>
  </si>
  <si>
    <t>553042520PC</t>
  </si>
  <si>
    <t>Kotviace U profily 140x140x4 mm pozinkované s roxorom do betónu</t>
  </si>
  <si>
    <t>ks</t>
  </si>
  <si>
    <t>28.12.10</t>
  </si>
  <si>
    <t>EZ</t>
  </si>
  <si>
    <t>998011001</t>
  </si>
  <si>
    <t>Presun hmôt</t>
  </si>
  <si>
    <t>t</t>
  </si>
  <si>
    <t>99801-1001</t>
  </si>
  <si>
    <t>45.21.6*</t>
  </si>
  <si>
    <t xml:space="preserve">9 - OSTATNÉ KONŠTRUKCIE A PRÁCE  spolu: </t>
  </si>
  <si>
    <t xml:space="preserve">PRÁCE A DODÁVKY HSV  spolu: </t>
  </si>
  <si>
    <t>PRÁCE A DODÁVKY PSV</t>
  </si>
  <si>
    <t>762 - Konštrukcie tesárske</t>
  </si>
  <si>
    <t>762</t>
  </si>
  <si>
    <t>762333110</t>
  </si>
  <si>
    <t>Montáž krovov viazaných nepravid. pôdorysu prierez. pl. do 120 cm2</t>
  </si>
  <si>
    <t>m</t>
  </si>
  <si>
    <t>I</t>
  </si>
  <si>
    <t>76233-3110</t>
  </si>
  <si>
    <t>45.22.11</t>
  </si>
  <si>
    <t>IK</t>
  </si>
  <si>
    <t>"krokva 80x160:"2,81*24 =   67,440</t>
  </si>
  <si>
    <t>"väznica 140x160:"3,84*4 =   15,360</t>
  </si>
  <si>
    <t>"pomurnica 140x140:"10,84*2 =   21,680</t>
  </si>
  <si>
    <t>"stlpiky 140x140:"2,10*8+0,38*4 =   18,320</t>
  </si>
  <si>
    <t>"pasiky 120x120:"1,00*16+0,79*6 =   20,740</t>
  </si>
  <si>
    <t>"zavetrenie 80x20:"3,55*8 =   28,400</t>
  </si>
  <si>
    <t>605152540</t>
  </si>
  <si>
    <t>Hranol SM  - rezivo 140x140-160-180, 120x120, 80x160, 80x20</t>
  </si>
  <si>
    <t>20.10.10</t>
  </si>
  <si>
    <t>IZ</t>
  </si>
  <si>
    <t>2,67*1,20 =   3,204</t>
  </si>
  <si>
    <t>762342204</t>
  </si>
  <si>
    <t>Montáž kontralatí, rozpätie 80-120 cm</t>
  </si>
  <si>
    <t>762342214</t>
  </si>
  <si>
    <t>Montáž latovania</t>
  </si>
  <si>
    <t>605180933</t>
  </si>
  <si>
    <t>Lata strešná smreková neimpregnovaná 50x40mm ľaťovanie, kontralaty</t>
  </si>
  <si>
    <t>2,81*0,05*0,04*24 =   0,135</t>
  </si>
  <si>
    <t>10,00*0,05*0,04*17 =   0,340</t>
  </si>
  <si>
    <t>0,478*0,20 =   0,096</t>
  </si>
  <si>
    <t>762895000</t>
  </si>
  <si>
    <t>Spojovacie a ochranné prostriedky k montáži stropov</t>
  </si>
  <si>
    <t>76289-5000</t>
  </si>
  <si>
    <t>45.42.13</t>
  </si>
  <si>
    <t>998762202</t>
  </si>
  <si>
    <t>Presun hmôt pre tesárske konštr. v objektoch výšky do 12 m</t>
  </si>
  <si>
    <t>99876-2202</t>
  </si>
  <si>
    <t xml:space="preserve">762 - Konštrukcie tesárske  spolu: </t>
  </si>
  <si>
    <t>764 - Konštrukcie klampiarske</t>
  </si>
  <si>
    <t>764</t>
  </si>
  <si>
    <t>764171101</t>
  </si>
  <si>
    <t>Strešná krytina plechová s povrchovou úpravou Polyester do 30°</t>
  </si>
  <si>
    <t>76417-1101</t>
  </si>
  <si>
    <t>45.22.13</t>
  </si>
  <si>
    <t>764171254</t>
  </si>
  <si>
    <t>tabuľa hrebeňová  Polyester do 30°</t>
  </si>
  <si>
    <t>76417-1254</t>
  </si>
  <si>
    <t>764352203</t>
  </si>
  <si>
    <t>Klamp. PZ- pl.poplastovaný žľaby pododkvap. polkruh. rš 330 dl 5m-</t>
  </si>
  <si>
    <t>76435-2203</t>
  </si>
  <si>
    <t>764359211</t>
  </si>
  <si>
    <t>Klamp. PZ pl. poplastovaný žľaby kotlík konický pre rúry o d-100</t>
  </si>
  <si>
    <t>76435-9211</t>
  </si>
  <si>
    <t>764454202</t>
  </si>
  <si>
    <t>Klamp. PZ pl. poplastovaný rúry odpadové kruhové d-100</t>
  </si>
  <si>
    <t>76445-4202</t>
  </si>
  <si>
    <t>2,30*2 =   4,600</t>
  </si>
  <si>
    <t>764456942</t>
  </si>
  <si>
    <t>Klamp. opr. PZ pl. poplastovaný kolien horných kruhových d-100</t>
  </si>
  <si>
    <t>76445-6942</t>
  </si>
  <si>
    <t>764456952</t>
  </si>
  <si>
    <t>Klamp. opr. PZ pl.poplastovaný kolien výtokových kruhových d-100</t>
  </si>
  <si>
    <t>76445-6952</t>
  </si>
  <si>
    <t>764981014</t>
  </si>
  <si>
    <t>Paropriepustná fólia pod strešnú krytinu 135g/m2</t>
  </si>
  <si>
    <t>76498-1014</t>
  </si>
  <si>
    <t>998764201</t>
  </si>
  <si>
    <t>Presun hmôt pre klampiarske konštr. v objektoch výšky do 6 m</t>
  </si>
  <si>
    <t>99876-4201</t>
  </si>
  <si>
    <t xml:space="preserve">764 - Konštrukcie klampiarske  spolu: </t>
  </si>
  <si>
    <t>777 - Podlahy zo syntetických hmôt</t>
  </si>
  <si>
    <t>773</t>
  </si>
  <si>
    <t>777315122PC</t>
  </si>
  <si>
    <t>Protiprašný náter na betón</t>
  </si>
  <si>
    <t>777315122</t>
  </si>
  <si>
    <t>998777201</t>
  </si>
  <si>
    <t>Presun hmôt pre podlahy syntetické v objektoch výšky do 6 m</t>
  </si>
  <si>
    <t>99877-7201</t>
  </si>
  <si>
    <t>45.43.12</t>
  </si>
  <si>
    <t xml:space="preserve">777 - Podlahy zo syntetických hmôt  spolu: </t>
  </si>
  <si>
    <t>783 - Nátery</t>
  </si>
  <si>
    <t>783</t>
  </si>
  <si>
    <t>783782203</t>
  </si>
  <si>
    <t>Nátery tesárskych konštr. Lastanoxom Q (Bochemit QB-inovovaná náhrada)</t>
  </si>
  <si>
    <t>78378-2203</t>
  </si>
  <si>
    <t>45.44.22</t>
  </si>
  <si>
    <t>"krokva 80x160:"67,44*(0,08*2+0,16*2) =   32,371</t>
  </si>
  <si>
    <t>"väznica 140x160:"15,36*(0,14*2+0,16*2) =   9,216</t>
  </si>
  <si>
    <t>"väznica 140x180:"10,84*(0,14*2+0,18*2) =   6,938</t>
  </si>
  <si>
    <t>"pomurnica 140x140:"21,68*(0,14*2+0,14*2) =   12,141</t>
  </si>
  <si>
    <t>"stlpiky 140x140:"18,32**(0,14*2+0,14*2) =   5,096</t>
  </si>
  <si>
    <t>"pasiky 120x120:"20,74*(0,12*2+0,12*2) =   9,955</t>
  </si>
  <si>
    <t>"zavetrenie 80x20:"28,40*(0,08*2+0,02*2) =   5,680</t>
  </si>
  <si>
    <t>"kontralaty 50x40:"67,44*(0,05*2+0,04*2) =   12,139</t>
  </si>
  <si>
    <t>"laťovanie:"170*(0,05*2+0,04*2) =   30,600</t>
  </si>
  <si>
    <t>124*0,10 =   12,400</t>
  </si>
  <si>
    <t xml:space="preserve">783 - Nátery  spolu: </t>
  </si>
  <si>
    <t xml:space="preserve">PRÁCE A DODÁVKY PSV  spolu: </t>
  </si>
  <si>
    <t>Za rozpočet celkom</t>
  </si>
  <si>
    <t>"väznica 140x180:10,84=   10,84</t>
  </si>
  <si>
    <t>Ing. Ľuboš Staňo</t>
  </si>
</sst>
</file>

<file path=xl/styles.xml><?xml version="1.0" encoding="utf-8"?>
<styleSheet xmlns="http://schemas.openxmlformats.org/spreadsheetml/2006/main">
  <numFmts count="6">
    <numFmt numFmtId="164" formatCode="#,##0&quot; Sk&quot;;[Red]\-#,##0&quot; Sk&quot;"/>
    <numFmt numFmtId="165" formatCode="_-* #,##0&quot; Sk&quot;_-;\-* #,##0&quot; Sk&quot;_-;_-* &quot;- Sk&quot;_-;_-@_-"/>
    <numFmt numFmtId="166" formatCode="#,##0.0000"/>
    <numFmt numFmtId="167" formatCode="#,##0.00000"/>
    <numFmt numFmtId="168" formatCode="#,##0.000"/>
    <numFmt numFmtId="169" formatCode="#,##0.0"/>
  </numFmts>
  <fonts count="17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b/>
      <sz val="7"/>
      <name val="Letter Gothic CE"/>
      <charset val="238"/>
    </font>
    <font>
      <sz val="10"/>
      <name val="Arial CE"/>
      <charset val="238"/>
    </font>
    <font>
      <sz val="11"/>
      <color rgb="FF000000"/>
      <name val="Calibri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0E0E0"/>
        <bgColor rgb="FFA6CAF0"/>
      </patternFill>
    </fill>
    <fill>
      <patternFill patternType="solid">
        <fgColor rgb="FFA6CAF0"/>
        <bgColor rgb="FFA0E0E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C0C0C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8" fillId="0" borderId="0"/>
    <xf numFmtId="0" fontId="14" fillId="0" borderId="0" applyBorder="0">
      <alignment vertical="center"/>
    </xf>
    <xf numFmtId="0" fontId="9" fillId="4" borderId="0" applyBorder="0" applyProtection="0"/>
    <xf numFmtId="165" fontId="14" fillId="0" borderId="0" applyBorder="0" applyProtection="0"/>
    <xf numFmtId="0" fontId="9" fillId="2" borderId="0" applyBorder="0" applyProtection="0"/>
    <xf numFmtId="0" fontId="9" fillId="2" borderId="0" applyBorder="0" applyProtection="0"/>
    <xf numFmtId="164" fontId="7" fillId="0" borderId="8"/>
    <xf numFmtId="0" fontId="9" fillId="3" borderId="0" applyBorder="0" applyProtection="0"/>
    <xf numFmtId="0" fontId="9" fillId="5" borderId="0" applyBorder="0" applyProtection="0"/>
    <xf numFmtId="0" fontId="14" fillId="0" borderId="8"/>
    <xf numFmtId="0" fontId="7" fillId="0" borderId="8">
      <alignment vertical="center"/>
    </xf>
    <xf numFmtId="0" fontId="9" fillId="6" borderId="0" applyBorder="0" applyProtection="0"/>
    <xf numFmtId="0" fontId="9" fillId="2" borderId="0" applyBorder="0" applyProtection="0"/>
    <xf numFmtId="0" fontId="9" fillId="4" borderId="0" applyBorder="0" applyProtection="0"/>
    <xf numFmtId="0" fontId="9" fillId="5" borderId="0" applyBorder="0" applyProtection="0"/>
    <xf numFmtId="0" fontId="9" fillId="7" borderId="0" applyBorder="0" applyProtection="0"/>
    <xf numFmtId="0" fontId="9" fillId="8" borderId="0" applyBorder="0" applyProtection="0"/>
    <xf numFmtId="0" fontId="9" fillId="4" borderId="0" applyBorder="0" applyProtection="0"/>
    <xf numFmtId="0" fontId="10" fillId="2" borderId="0" applyBorder="0" applyProtection="0"/>
    <xf numFmtId="0" fontId="10" fillId="9" borderId="0" applyBorder="0" applyProtection="0"/>
    <xf numFmtId="0" fontId="10" fillId="10" borderId="0" applyBorder="0" applyProtection="0"/>
    <xf numFmtId="0" fontId="10" fillId="8" borderId="0" applyBorder="0" applyProtection="0"/>
    <xf numFmtId="0" fontId="10" fillId="2" borderId="0" applyBorder="0" applyProtection="0"/>
    <xf numFmtId="0" fontId="10" fillId="5" borderId="0" applyBorder="0" applyProtection="0"/>
    <xf numFmtId="0" fontId="11" fillId="0" borderId="9" applyProtection="0"/>
    <xf numFmtId="0" fontId="8" fillId="0" borderId="0"/>
    <xf numFmtId="0" fontId="12" fillId="0" borderId="0" applyBorder="0" applyProtection="0"/>
    <xf numFmtId="0" fontId="7" fillId="0" borderId="0" applyBorder="0">
      <alignment vertical="center"/>
    </xf>
    <xf numFmtId="0" fontId="13" fillId="0" borderId="0" applyBorder="0" applyProtection="0"/>
    <xf numFmtId="0" fontId="7" fillId="0" borderId="1">
      <alignment vertical="center"/>
    </xf>
  </cellStyleXfs>
  <cellXfs count="96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7" fontId="1" fillId="0" borderId="0" xfId="0" applyNumberFormat="1" applyFont="1" applyProtection="1"/>
    <xf numFmtId="168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8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/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8" fontId="1" fillId="0" borderId="4" xfId="0" applyNumberFormat="1" applyFont="1" applyBorder="1" applyProtection="1"/>
    <xf numFmtId="0" fontId="1" fillId="0" borderId="4" xfId="0" applyFont="1" applyBorder="1" applyAlignment="1" applyProtection="1">
      <alignment horizontal="left" vertical="top"/>
    </xf>
    <xf numFmtId="49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left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right"/>
    </xf>
    <xf numFmtId="49" fontId="1" fillId="0" borderId="0" xfId="0" applyNumberFormat="1" applyFont="1" applyAlignment="1" applyProtection="1">
      <alignment horizontal="left" vertical="top"/>
    </xf>
    <xf numFmtId="168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167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horizontal="center" vertical="top"/>
    </xf>
    <xf numFmtId="0" fontId="16" fillId="0" borderId="0" xfId="0" applyFont="1" applyAlignment="1" applyProtection="1">
      <alignment horizontal="left" vertical="top"/>
    </xf>
    <xf numFmtId="167" fontId="15" fillId="0" borderId="0" xfId="0" applyNumberFormat="1" applyFont="1" applyAlignment="1" applyProtection="1">
      <alignment vertical="top"/>
    </xf>
    <xf numFmtId="168" fontId="15" fillId="0" borderId="0" xfId="0" applyNumberFormat="1" applyFont="1" applyAlignment="1" applyProtection="1">
      <alignment vertical="top"/>
    </xf>
    <xf numFmtId="0" fontId="1" fillId="0" borderId="10" xfId="0" applyFont="1" applyBorder="1" applyAlignment="1" applyProtection="1">
      <alignment horizontal="right" vertical="top"/>
    </xf>
    <xf numFmtId="49" fontId="1" fillId="0" borderId="11" xfId="0" applyNumberFormat="1" applyFont="1" applyBorder="1" applyAlignment="1" applyProtection="1">
      <alignment horizontal="center" vertical="top"/>
    </xf>
    <xf numFmtId="49" fontId="1" fillId="0" borderId="11" xfId="0" applyNumberFormat="1" applyFont="1" applyBorder="1" applyAlignment="1" applyProtection="1">
      <alignment vertical="top"/>
    </xf>
    <xf numFmtId="49" fontId="1" fillId="0" borderId="11" xfId="0" applyNumberFormat="1" applyFont="1" applyBorder="1" applyAlignment="1" applyProtection="1">
      <alignment horizontal="left" vertical="top" wrapText="1"/>
    </xf>
    <xf numFmtId="168" fontId="1" fillId="0" borderId="11" xfId="0" applyNumberFormat="1" applyFont="1" applyBorder="1" applyAlignment="1" applyProtection="1">
      <alignment vertical="top"/>
    </xf>
    <xf numFmtId="0" fontId="1" fillId="0" borderId="11" xfId="0" applyFont="1" applyBorder="1" applyAlignment="1" applyProtection="1">
      <alignment vertical="top"/>
    </xf>
    <xf numFmtId="4" fontId="1" fillId="0" borderId="11" xfId="0" applyNumberFormat="1" applyFont="1" applyBorder="1" applyAlignment="1" applyProtection="1">
      <alignment vertical="top"/>
    </xf>
    <xf numFmtId="4" fontId="1" fillId="0" borderId="12" xfId="0" applyNumberFormat="1" applyFont="1" applyBorder="1" applyAlignment="1" applyProtection="1">
      <alignment vertical="top"/>
    </xf>
    <xf numFmtId="0" fontId="1" fillId="0" borderId="13" xfId="0" applyFont="1" applyBorder="1" applyAlignment="1" applyProtection="1">
      <alignment horizontal="right" vertical="top"/>
    </xf>
    <xf numFmtId="49" fontId="15" fillId="0" borderId="14" xfId="0" applyNumberFormat="1" applyFont="1" applyBorder="1" applyAlignment="1" applyProtection="1">
      <alignment vertical="top"/>
    </xf>
    <xf numFmtId="49" fontId="1" fillId="0" borderId="14" xfId="0" applyNumberFormat="1" applyFont="1" applyBorder="1" applyAlignment="1" applyProtection="1">
      <alignment vertical="top"/>
    </xf>
    <xf numFmtId="49" fontId="1" fillId="0" borderId="14" xfId="0" applyNumberFormat="1" applyFont="1" applyBorder="1" applyAlignment="1" applyProtection="1">
      <alignment horizontal="left" vertical="top" wrapText="1"/>
    </xf>
    <xf numFmtId="168" fontId="1" fillId="0" borderId="14" xfId="0" applyNumberFormat="1" applyFont="1" applyBorder="1" applyAlignment="1" applyProtection="1">
      <alignment vertical="top"/>
    </xf>
    <xf numFmtId="0" fontId="1" fillId="0" borderId="14" xfId="0" applyFont="1" applyBorder="1" applyAlignment="1" applyProtection="1">
      <alignment vertical="top"/>
    </xf>
    <xf numFmtId="4" fontId="1" fillId="0" borderId="14" xfId="0" applyNumberFormat="1" applyFont="1" applyBorder="1" applyAlignment="1" applyProtection="1">
      <alignment vertical="top"/>
    </xf>
    <xf numFmtId="4" fontId="1" fillId="0" borderId="15" xfId="0" applyNumberFormat="1" applyFont="1" applyBorder="1" applyAlignment="1" applyProtection="1">
      <alignment vertical="top"/>
    </xf>
    <xf numFmtId="49" fontId="1" fillId="0" borderId="14" xfId="0" applyNumberFormat="1" applyFont="1" applyBorder="1" applyAlignment="1" applyProtection="1">
      <alignment horizontal="center" vertical="top"/>
    </xf>
    <xf numFmtId="49" fontId="16" fillId="0" borderId="14" xfId="0" applyNumberFormat="1" applyFont="1" applyBorder="1" applyAlignment="1" applyProtection="1">
      <alignment horizontal="left" vertical="top" wrapText="1"/>
    </xf>
    <xf numFmtId="168" fontId="16" fillId="0" borderId="14" xfId="0" applyNumberFormat="1" applyFont="1" applyBorder="1" applyAlignment="1" applyProtection="1">
      <alignment vertical="top"/>
    </xf>
    <xf numFmtId="0" fontId="16" fillId="0" borderId="14" xfId="0" applyFont="1" applyBorder="1" applyAlignment="1" applyProtection="1">
      <alignment vertical="top"/>
    </xf>
    <xf numFmtId="4" fontId="16" fillId="0" borderId="14" xfId="0" applyNumberFormat="1" applyFont="1" applyBorder="1" applyAlignment="1" applyProtection="1">
      <alignment vertical="top"/>
    </xf>
    <xf numFmtId="4" fontId="16" fillId="0" borderId="15" xfId="0" applyNumberFormat="1" applyFont="1" applyBorder="1" applyAlignment="1" applyProtection="1">
      <alignment vertical="top"/>
    </xf>
    <xf numFmtId="49" fontId="1" fillId="0" borderId="14" xfId="0" applyNumberFormat="1" applyFont="1" applyBorder="1" applyAlignment="1" applyProtection="1">
      <alignment horizontal="right" vertical="top" wrapText="1"/>
    </xf>
    <xf numFmtId="4" fontId="15" fillId="0" borderId="14" xfId="0" applyNumberFormat="1" applyFont="1" applyBorder="1" applyAlignment="1" applyProtection="1">
      <alignment vertical="top"/>
    </xf>
    <xf numFmtId="4" fontId="15" fillId="0" borderId="15" xfId="0" applyNumberFormat="1" applyFont="1" applyBorder="1" applyAlignment="1" applyProtection="1">
      <alignment vertical="top"/>
    </xf>
    <xf numFmtId="168" fontId="15" fillId="0" borderId="14" xfId="0" applyNumberFormat="1" applyFont="1" applyBorder="1" applyAlignment="1" applyProtection="1">
      <alignment vertical="top"/>
    </xf>
    <xf numFmtId="49" fontId="15" fillId="0" borderId="14" xfId="0" applyNumberFormat="1" applyFont="1" applyBorder="1" applyAlignment="1" applyProtection="1">
      <alignment horizontal="left" vertical="top" wrapText="1"/>
    </xf>
    <xf numFmtId="0" fontId="1" fillId="0" borderId="16" xfId="0" applyFont="1" applyBorder="1" applyAlignment="1" applyProtection="1">
      <alignment horizontal="right" vertical="top"/>
    </xf>
    <xf numFmtId="49" fontId="1" fillId="0" borderId="17" xfId="0" applyNumberFormat="1" applyFont="1" applyBorder="1" applyAlignment="1" applyProtection="1">
      <alignment horizontal="center" vertical="top"/>
    </xf>
    <xf numFmtId="49" fontId="1" fillId="0" borderId="17" xfId="0" applyNumberFormat="1" applyFont="1" applyBorder="1" applyAlignment="1" applyProtection="1">
      <alignment vertical="top"/>
    </xf>
    <xf numFmtId="49" fontId="1" fillId="0" borderId="17" xfId="0" applyNumberFormat="1" applyFont="1" applyBorder="1" applyAlignment="1" applyProtection="1">
      <alignment horizontal="left" vertical="top" wrapText="1"/>
    </xf>
    <xf numFmtId="168" fontId="1" fillId="0" borderId="17" xfId="0" applyNumberFormat="1" applyFont="1" applyBorder="1" applyAlignment="1" applyProtection="1">
      <alignment vertical="top"/>
    </xf>
    <xf numFmtId="0" fontId="1" fillId="0" borderId="17" xfId="0" applyFont="1" applyBorder="1" applyAlignment="1" applyProtection="1">
      <alignment vertical="top"/>
    </xf>
    <xf numFmtId="4" fontId="1" fillId="0" borderId="17" xfId="0" applyNumberFormat="1" applyFont="1" applyBorder="1" applyAlignment="1" applyProtection="1">
      <alignment vertical="top"/>
    </xf>
    <xf numFmtId="4" fontId="1" fillId="0" borderId="18" xfId="0" applyNumberFormat="1" applyFont="1" applyBorder="1" applyAlignment="1" applyProtection="1">
      <alignment vertical="top"/>
    </xf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</cellXfs>
  <cellStyles count="31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7"/>
    <cellStyle name="normálne" xfId="0" builtinId="0"/>
    <cellStyle name="normálne_KLs" xfId="1"/>
    <cellStyle name="TEXT 1" xfId="28"/>
    <cellStyle name="Text upozornění" xfId="29"/>
    <cellStyle name="TEXT1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09"/>
  <sheetViews>
    <sheetView showGridLines="0" tabSelected="1" zoomScale="130" zoomScaleNormal="130" workbookViewId="0">
      <selection activeCell="J109" sqref="A1:J109"/>
    </sheetView>
  </sheetViews>
  <sheetFormatPr defaultColWidth="9" defaultRowHeight="13.5"/>
  <cols>
    <col min="1" max="1" width="6.7109375" style="12" customWidth="1"/>
    <col min="2" max="2" width="3.7109375" style="13" customWidth="1"/>
    <col min="3" max="3" width="13" style="14" customWidth="1"/>
    <col min="4" max="4" width="61.42578125" style="15" customWidth="1"/>
    <col min="5" max="5" width="11.28515625" style="16" customWidth="1"/>
    <col min="6" max="6" width="5.85546875" style="17" customWidth="1"/>
    <col min="7" max="7" width="8.7109375" style="18" customWidth="1"/>
    <col min="8" max="10" width="9.7109375" style="18" customWidth="1"/>
    <col min="11" max="11" width="7.42578125" style="19" hidden="1" customWidth="1"/>
    <col min="12" max="12" width="8.28515625" style="19" hidden="1" customWidth="1"/>
    <col min="13" max="13" width="7.140625" style="16" hidden="1" customWidth="1"/>
    <col min="14" max="14" width="7" style="16" hidden="1" customWidth="1"/>
    <col min="15" max="15" width="3.5703125" style="17" hidden="1" customWidth="1"/>
    <col min="16" max="16" width="12.7109375" style="17" hidden="1" customWidth="1"/>
    <col min="17" max="19" width="11.28515625" style="16" hidden="1" customWidth="1"/>
    <col min="20" max="20" width="10.5703125" style="20" hidden="1" customWidth="1"/>
    <col min="21" max="21" width="10.28515625" style="20" hidden="1" customWidth="1"/>
    <col min="22" max="22" width="5.7109375" style="20" hidden="1" customWidth="1"/>
    <col min="23" max="23" width="9.140625" style="16" hidden="1" customWidth="1"/>
    <col min="24" max="25" width="11.85546875" style="21" hidden="1" customWidth="1"/>
    <col min="26" max="26" width="7.5703125" style="14" hidden="1" customWidth="1"/>
    <col min="27" max="27" width="12.7109375" style="14" hidden="1" customWidth="1"/>
    <col min="28" max="28" width="4.28515625" style="17" hidden="1" customWidth="1"/>
    <col min="29" max="30" width="2.7109375" style="17" hidden="1" customWidth="1"/>
    <col min="31" max="34" width="9.140625" style="22" hidden="1" customWidth="1"/>
    <col min="35" max="37" width="9.140625" style="4" hidden="1" customWidth="1"/>
    <col min="38" max="42" width="0" style="23" hidden="1" customWidth="1"/>
    <col min="43" max="1024" width="9" style="23"/>
  </cols>
  <sheetData>
    <row r="1" spans="1:37" s="4" customFormat="1" ht="12.75" customHeight="1">
      <c r="A1" s="8" t="s">
        <v>64</v>
      </c>
      <c r="G1" s="5"/>
      <c r="I1" s="8" t="s">
        <v>65</v>
      </c>
      <c r="J1" s="5" t="s">
        <v>262</v>
      </c>
      <c r="K1" s="6"/>
      <c r="Q1" s="7"/>
      <c r="R1" s="7"/>
      <c r="S1" s="7"/>
      <c r="X1" s="21"/>
      <c r="Y1" s="21"/>
      <c r="Z1" s="39" t="s">
        <v>2</v>
      </c>
      <c r="AA1" s="39" t="s">
        <v>3</v>
      </c>
      <c r="AB1" s="1" t="s">
        <v>4</v>
      </c>
      <c r="AC1" s="1" t="s">
        <v>5</v>
      </c>
      <c r="AD1" s="1" t="s">
        <v>6</v>
      </c>
      <c r="AE1" s="40" t="s">
        <v>7</v>
      </c>
      <c r="AF1" s="41" t="s">
        <v>8</v>
      </c>
    </row>
    <row r="2" spans="1:37" s="4" customFormat="1" ht="12.75">
      <c r="A2" s="8" t="s">
        <v>66</v>
      </c>
      <c r="G2" s="5"/>
      <c r="H2" s="24"/>
      <c r="I2" s="8" t="s">
        <v>67</v>
      </c>
      <c r="J2" s="5"/>
      <c r="K2" s="6"/>
      <c r="Q2" s="7"/>
      <c r="R2" s="7"/>
      <c r="S2" s="7"/>
      <c r="X2" s="21"/>
      <c r="Y2" s="21"/>
      <c r="Z2" s="39" t="s">
        <v>9</v>
      </c>
      <c r="AA2" s="3" t="s">
        <v>10</v>
      </c>
      <c r="AB2" s="2" t="s">
        <v>11</v>
      </c>
      <c r="AC2" s="2"/>
      <c r="AD2" s="3"/>
      <c r="AE2" s="40">
        <v>1</v>
      </c>
      <c r="AF2" s="42">
        <v>123.5</v>
      </c>
    </row>
    <row r="3" spans="1:37" s="4" customFormat="1" ht="12.75">
      <c r="A3" s="8" t="s">
        <v>12</v>
      </c>
      <c r="G3" s="5"/>
      <c r="I3" s="8" t="s">
        <v>68</v>
      </c>
      <c r="J3" s="5"/>
      <c r="K3" s="6"/>
      <c r="Q3" s="7"/>
      <c r="R3" s="7"/>
      <c r="S3" s="7"/>
      <c r="X3" s="21"/>
      <c r="Y3" s="21"/>
      <c r="Z3" s="39" t="s">
        <v>13</v>
      </c>
      <c r="AA3" s="3" t="s">
        <v>14</v>
      </c>
      <c r="AB3" s="2" t="s">
        <v>11</v>
      </c>
      <c r="AC3" s="2" t="s">
        <v>15</v>
      </c>
      <c r="AD3" s="3" t="s">
        <v>16</v>
      </c>
      <c r="AE3" s="40">
        <v>2</v>
      </c>
      <c r="AF3" s="43">
        <v>123.46</v>
      </c>
    </row>
    <row r="4" spans="1:37" s="4" customFormat="1" ht="12.75">
      <c r="Q4" s="7"/>
      <c r="R4" s="7"/>
      <c r="S4" s="7"/>
      <c r="X4" s="21"/>
      <c r="Y4" s="21"/>
      <c r="Z4" s="39" t="s">
        <v>17</v>
      </c>
      <c r="AA4" s="3" t="s">
        <v>18</v>
      </c>
      <c r="AB4" s="2" t="s">
        <v>11</v>
      </c>
      <c r="AC4" s="2"/>
      <c r="AD4" s="3"/>
      <c r="AE4" s="40">
        <v>3</v>
      </c>
      <c r="AF4" s="44">
        <v>123.45699999999999</v>
      </c>
    </row>
    <row r="5" spans="1:37" s="4" customFormat="1" ht="12.75">
      <c r="A5" s="8" t="s">
        <v>69</v>
      </c>
      <c r="Q5" s="7"/>
      <c r="R5" s="7"/>
      <c r="S5" s="7"/>
      <c r="X5" s="21"/>
      <c r="Y5" s="21"/>
      <c r="Z5" s="39" t="s">
        <v>19</v>
      </c>
      <c r="AA5" s="3" t="s">
        <v>14</v>
      </c>
      <c r="AB5" s="2" t="s">
        <v>11</v>
      </c>
      <c r="AC5" s="2" t="s">
        <v>15</v>
      </c>
      <c r="AD5" s="3" t="s">
        <v>16</v>
      </c>
      <c r="AE5" s="40">
        <v>4</v>
      </c>
      <c r="AF5" s="45">
        <v>123.4567</v>
      </c>
    </row>
    <row r="6" spans="1:37" s="4" customFormat="1" ht="12.75">
      <c r="A6" s="8"/>
      <c r="Q6" s="7"/>
      <c r="R6" s="7"/>
      <c r="S6" s="7"/>
      <c r="X6" s="21"/>
      <c r="Y6" s="21"/>
      <c r="Z6" s="24"/>
      <c r="AA6" s="24"/>
      <c r="AE6" s="40" t="s">
        <v>20</v>
      </c>
      <c r="AF6" s="43">
        <v>123.46</v>
      </c>
    </row>
    <row r="7" spans="1:37" s="4" customFormat="1" ht="12.75">
      <c r="A7" s="8"/>
      <c r="Q7" s="7"/>
      <c r="R7" s="7"/>
      <c r="S7" s="7"/>
      <c r="X7" s="21"/>
      <c r="Y7" s="21"/>
      <c r="Z7" s="24"/>
      <c r="AA7" s="24"/>
    </row>
    <row r="8" spans="1:37" s="4" customFormat="1">
      <c r="B8" s="25"/>
      <c r="C8" s="26"/>
      <c r="D8" s="9" t="str">
        <f>CONCATENATE(AA2," ",AB2," ",AC2," ",AD2)</f>
        <v xml:space="preserve">Prehľad rozpočtových nákladov v EUR  </v>
      </c>
      <c r="E8" s="7"/>
      <c r="G8" s="5"/>
      <c r="H8" s="5"/>
      <c r="I8" s="5"/>
      <c r="J8" s="5"/>
      <c r="K8" s="6"/>
      <c r="L8" s="6"/>
      <c r="M8" s="7"/>
      <c r="N8" s="7"/>
      <c r="Q8" s="7"/>
      <c r="R8" s="7"/>
      <c r="S8" s="7"/>
      <c r="X8" s="21"/>
      <c r="Y8" s="21"/>
      <c r="Z8" s="24"/>
      <c r="AA8" s="24"/>
      <c r="AE8" s="17"/>
      <c r="AF8" s="17"/>
      <c r="AG8" s="17"/>
      <c r="AH8" s="17"/>
    </row>
    <row r="9" spans="1:37">
      <c r="A9" s="10" t="s">
        <v>21</v>
      </c>
      <c r="B9" s="10" t="s">
        <v>22</v>
      </c>
      <c r="C9" s="10" t="s">
        <v>23</v>
      </c>
      <c r="D9" s="10" t="s">
        <v>24</v>
      </c>
      <c r="E9" s="10" t="s">
        <v>25</v>
      </c>
      <c r="F9" s="10" t="s">
        <v>26</v>
      </c>
      <c r="G9" s="10" t="s">
        <v>27</v>
      </c>
      <c r="H9" s="10" t="s">
        <v>28</v>
      </c>
      <c r="I9" s="10" t="s">
        <v>29</v>
      </c>
      <c r="J9" s="10" t="s">
        <v>30</v>
      </c>
      <c r="K9" s="94" t="s">
        <v>31</v>
      </c>
      <c r="L9" s="94"/>
      <c r="M9" s="95" t="s">
        <v>32</v>
      </c>
      <c r="N9" s="95"/>
      <c r="O9" s="10" t="s">
        <v>1</v>
      </c>
      <c r="P9" s="28" t="s">
        <v>33</v>
      </c>
      <c r="Q9" s="10" t="s">
        <v>25</v>
      </c>
      <c r="R9" s="10" t="s">
        <v>25</v>
      </c>
      <c r="S9" s="28" t="s">
        <v>25</v>
      </c>
      <c r="T9" s="30" t="s">
        <v>34</v>
      </c>
      <c r="U9" s="31" t="s">
        <v>35</v>
      </c>
      <c r="V9" s="32" t="s">
        <v>36</v>
      </c>
      <c r="W9" s="10" t="s">
        <v>37</v>
      </c>
      <c r="X9" s="33" t="s">
        <v>23</v>
      </c>
      <c r="Y9" s="33" t="s">
        <v>23</v>
      </c>
      <c r="Z9" s="46" t="s">
        <v>38</v>
      </c>
      <c r="AA9" s="46" t="s">
        <v>39</v>
      </c>
      <c r="AB9" s="10" t="s">
        <v>36</v>
      </c>
      <c r="AC9" s="10" t="s">
        <v>40</v>
      </c>
      <c r="AD9" s="10" t="s">
        <v>41</v>
      </c>
      <c r="AE9" s="47" t="s">
        <v>42</v>
      </c>
      <c r="AF9" s="47" t="s">
        <v>43</v>
      </c>
      <c r="AG9" s="47" t="s">
        <v>25</v>
      </c>
      <c r="AH9" s="47" t="s">
        <v>44</v>
      </c>
      <c r="AJ9" s="4" t="s">
        <v>71</v>
      </c>
      <c r="AK9" s="4" t="s">
        <v>73</v>
      </c>
    </row>
    <row r="10" spans="1:37">
      <c r="A10" s="11" t="s">
        <v>45</v>
      </c>
      <c r="B10" s="11" t="s">
        <v>46</v>
      </c>
      <c r="C10" s="27"/>
      <c r="D10" s="11" t="s">
        <v>47</v>
      </c>
      <c r="E10" s="11" t="s">
        <v>48</v>
      </c>
      <c r="F10" s="11" t="s">
        <v>49</v>
      </c>
      <c r="G10" s="11" t="s">
        <v>50</v>
      </c>
      <c r="H10" s="11"/>
      <c r="I10" s="11" t="s">
        <v>51</v>
      </c>
      <c r="J10" s="11"/>
      <c r="K10" s="11" t="s">
        <v>27</v>
      </c>
      <c r="L10" s="11" t="s">
        <v>30</v>
      </c>
      <c r="M10" s="29" t="s">
        <v>27</v>
      </c>
      <c r="N10" s="11" t="s">
        <v>30</v>
      </c>
      <c r="O10" s="11" t="s">
        <v>52</v>
      </c>
      <c r="P10" s="29"/>
      <c r="Q10" s="11" t="s">
        <v>53</v>
      </c>
      <c r="R10" s="11" t="s">
        <v>54</v>
      </c>
      <c r="S10" s="29" t="s">
        <v>55</v>
      </c>
      <c r="T10" s="34" t="s">
        <v>56</v>
      </c>
      <c r="U10" s="35" t="s">
        <v>57</v>
      </c>
      <c r="V10" s="36" t="s">
        <v>58</v>
      </c>
      <c r="W10" s="37"/>
      <c r="X10" s="38" t="s">
        <v>59</v>
      </c>
      <c r="Y10" s="38"/>
      <c r="Z10" s="48" t="s">
        <v>60</v>
      </c>
      <c r="AA10" s="48" t="s">
        <v>45</v>
      </c>
      <c r="AB10" s="11" t="s">
        <v>61</v>
      </c>
      <c r="AC10" s="49"/>
      <c r="AD10" s="49"/>
      <c r="AE10" s="50"/>
      <c r="AF10" s="50"/>
      <c r="AG10" s="50"/>
      <c r="AH10" s="50"/>
      <c r="AJ10" s="4" t="s">
        <v>72</v>
      </c>
      <c r="AK10" s="4" t="s">
        <v>74</v>
      </c>
    </row>
    <row r="11" spans="1:37">
      <c r="A11" s="59"/>
      <c r="B11" s="60"/>
      <c r="C11" s="61"/>
      <c r="D11" s="62"/>
      <c r="E11" s="63"/>
      <c r="F11" s="64"/>
      <c r="G11" s="65"/>
      <c r="H11" s="65"/>
      <c r="I11" s="65"/>
      <c r="J11" s="66"/>
    </row>
    <row r="12" spans="1:37">
      <c r="A12" s="67"/>
      <c r="B12" s="68" t="s">
        <v>75</v>
      </c>
      <c r="C12" s="69"/>
      <c r="D12" s="70"/>
      <c r="E12" s="71"/>
      <c r="F12" s="72"/>
      <c r="G12" s="73"/>
      <c r="H12" s="73"/>
      <c r="I12" s="73"/>
      <c r="J12" s="74"/>
    </row>
    <row r="13" spans="1:37">
      <c r="A13" s="67"/>
      <c r="B13" s="69" t="s">
        <v>76</v>
      </c>
      <c r="C13" s="69"/>
      <c r="D13" s="70"/>
      <c r="E13" s="71"/>
      <c r="F13" s="72"/>
      <c r="G13" s="73"/>
      <c r="H13" s="73"/>
      <c r="I13" s="73"/>
      <c r="J13" s="74"/>
    </row>
    <row r="14" spans="1:37">
      <c r="A14" s="67" t="s">
        <v>77</v>
      </c>
      <c r="B14" s="75" t="s">
        <v>78</v>
      </c>
      <c r="C14" s="69" t="s">
        <v>79</v>
      </c>
      <c r="D14" s="70" t="s">
        <v>80</v>
      </c>
      <c r="E14" s="71">
        <v>4.2839999999999998</v>
      </c>
      <c r="F14" s="72" t="s">
        <v>81</v>
      </c>
      <c r="G14" s="73"/>
      <c r="H14" s="73">
        <f>ROUND(E14*G14,2)</f>
        <v>0</v>
      </c>
      <c r="I14" s="73"/>
      <c r="J14" s="74">
        <f>ROUND(E14*G14,2)</f>
        <v>0</v>
      </c>
      <c r="L14" s="19">
        <f>E14*K14</f>
        <v>0</v>
      </c>
      <c r="N14" s="16">
        <f>E14*M14</f>
        <v>0</v>
      </c>
      <c r="P14" s="17" t="s">
        <v>82</v>
      </c>
      <c r="V14" s="20" t="s">
        <v>63</v>
      </c>
      <c r="X14" s="51" t="s">
        <v>83</v>
      </c>
      <c r="Y14" s="51" t="s">
        <v>79</v>
      </c>
      <c r="Z14" s="14" t="s">
        <v>84</v>
      </c>
      <c r="AJ14" s="4" t="s">
        <v>85</v>
      </c>
      <c r="AK14" s="4" t="s">
        <v>86</v>
      </c>
    </row>
    <row r="15" spans="1:37">
      <c r="A15" s="67"/>
      <c r="B15" s="75"/>
      <c r="C15" s="69"/>
      <c r="D15" s="76" t="s">
        <v>87</v>
      </c>
      <c r="E15" s="77"/>
      <c r="F15" s="78"/>
      <c r="G15" s="79"/>
      <c r="H15" s="79"/>
      <c r="I15" s="79"/>
      <c r="J15" s="80"/>
      <c r="K15" s="54"/>
      <c r="L15" s="54"/>
      <c r="M15" s="52"/>
      <c r="N15" s="52"/>
      <c r="O15" s="53"/>
      <c r="P15" s="53"/>
      <c r="Q15" s="52"/>
      <c r="R15" s="52"/>
      <c r="S15" s="52"/>
      <c r="T15" s="55"/>
      <c r="U15" s="55"/>
      <c r="V15" s="55" t="s">
        <v>0</v>
      </c>
      <c r="W15" s="52"/>
      <c r="X15" s="56"/>
    </row>
    <row r="16" spans="1:37">
      <c r="A16" s="67" t="s">
        <v>77</v>
      </c>
      <c r="B16" s="75" t="s">
        <v>88</v>
      </c>
      <c r="C16" s="69" t="s">
        <v>89</v>
      </c>
      <c r="D16" s="70" t="s">
        <v>90</v>
      </c>
      <c r="E16" s="71">
        <v>0.36</v>
      </c>
      <c r="F16" s="72" t="s">
        <v>81</v>
      </c>
      <c r="G16" s="73"/>
      <c r="H16" s="73">
        <f>ROUND(E16*G16,2)</f>
        <v>0</v>
      </c>
      <c r="I16" s="73"/>
      <c r="J16" s="74">
        <f>ROUND(E16*G16,2)</f>
        <v>0</v>
      </c>
      <c r="L16" s="19">
        <f>E16*K16</f>
        <v>0</v>
      </c>
      <c r="N16" s="16">
        <f>E16*M16</f>
        <v>0</v>
      </c>
      <c r="P16" s="17" t="s">
        <v>82</v>
      </c>
      <c r="V16" s="20" t="s">
        <v>63</v>
      </c>
      <c r="X16" s="51" t="s">
        <v>91</v>
      </c>
      <c r="Y16" s="51" t="s">
        <v>89</v>
      </c>
      <c r="Z16" s="14" t="s">
        <v>84</v>
      </c>
      <c r="AJ16" s="4" t="s">
        <v>85</v>
      </c>
      <c r="AK16" s="4" t="s">
        <v>86</v>
      </c>
    </row>
    <row r="17" spans="1:37">
      <c r="A17" s="67"/>
      <c r="B17" s="75"/>
      <c r="C17" s="69"/>
      <c r="D17" s="76" t="s">
        <v>92</v>
      </c>
      <c r="E17" s="77"/>
      <c r="F17" s="78"/>
      <c r="G17" s="79"/>
      <c r="H17" s="79"/>
      <c r="I17" s="79"/>
      <c r="J17" s="80"/>
      <c r="K17" s="54"/>
      <c r="L17" s="54"/>
      <c r="M17" s="52"/>
      <c r="N17" s="52"/>
      <c r="O17" s="53"/>
      <c r="P17" s="53"/>
      <c r="Q17" s="52"/>
      <c r="R17" s="52"/>
      <c r="S17" s="52"/>
      <c r="T17" s="55"/>
      <c r="U17" s="55"/>
      <c r="V17" s="55" t="s">
        <v>0</v>
      </c>
      <c r="W17" s="52"/>
      <c r="X17" s="56"/>
    </row>
    <row r="18" spans="1:37">
      <c r="A18" s="67" t="s">
        <v>77</v>
      </c>
      <c r="B18" s="75" t="s">
        <v>88</v>
      </c>
      <c r="C18" s="69" t="s">
        <v>93</v>
      </c>
      <c r="D18" s="70" t="s">
        <v>94</v>
      </c>
      <c r="E18" s="71">
        <v>0.36</v>
      </c>
      <c r="F18" s="72" t="s">
        <v>81</v>
      </c>
      <c r="G18" s="73"/>
      <c r="H18" s="73">
        <f>ROUND(E18*G18,2)</f>
        <v>0</v>
      </c>
      <c r="I18" s="73"/>
      <c r="J18" s="74">
        <f>ROUND(E18*G18,2)</f>
        <v>0</v>
      </c>
      <c r="L18" s="19">
        <f>E18*K18</f>
        <v>0</v>
      </c>
      <c r="N18" s="16">
        <f>E18*M18</f>
        <v>0</v>
      </c>
      <c r="P18" s="17" t="s">
        <v>82</v>
      </c>
      <c r="V18" s="20" t="s">
        <v>63</v>
      </c>
      <c r="X18" s="51" t="s">
        <v>95</v>
      </c>
      <c r="Y18" s="51" t="s">
        <v>93</v>
      </c>
      <c r="Z18" s="14" t="s">
        <v>84</v>
      </c>
      <c r="AJ18" s="4" t="s">
        <v>85</v>
      </c>
      <c r="AK18" s="4" t="s">
        <v>86</v>
      </c>
    </row>
    <row r="19" spans="1:37">
      <c r="A19" s="67" t="s">
        <v>77</v>
      </c>
      <c r="B19" s="75" t="s">
        <v>88</v>
      </c>
      <c r="C19" s="69" t="s">
        <v>96</v>
      </c>
      <c r="D19" s="70" t="s">
        <v>97</v>
      </c>
      <c r="E19" s="71">
        <v>4.2839999999999998</v>
      </c>
      <c r="F19" s="72" t="s">
        <v>81</v>
      </c>
      <c r="G19" s="73"/>
      <c r="H19" s="73">
        <f>ROUND(E19*G19,2)</f>
        <v>0</v>
      </c>
      <c r="I19" s="73"/>
      <c r="J19" s="74">
        <f>ROUND(E19*G19,2)</f>
        <v>0</v>
      </c>
      <c r="L19" s="19">
        <f>E19*K19</f>
        <v>0</v>
      </c>
      <c r="N19" s="16">
        <f>E19*M19</f>
        <v>0</v>
      </c>
      <c r="P19" s="17" t="s">
        <v>82</v>
      </c>
      <c r="V19" s="20" t="s">
        <v>63</v>
      </c>
      <c r="X19" s="51" t="s">
        <v>98</v>
      </c>
      <c r="Y19" s="51" t="s">
        <v>96</v>
      </c>
      <c r="Z19" s="14" t="s">
        <v>99</v>
      </c>
      <c r="AJ19" s="4" t="s">
        <v>85</v>
      </c>
      <c r="AK19" s="4" t="s">
        <v>86</v>
      </c>
    </row>
    <row r="20" spans="1:37">
      <c r="A20" s="67"/>
      <c r="B20" s="75"/>
      <c r="C20" s="69"/>
      <c r="D20" s="81" t="s">
        <v>100</v>
      </c>
      <c r="E20" s="82">
        <f>J20</f>
        <v>0</v>
      </c>
      <c r="F20" s="72"/>
      <c r="G20" s="73"/>
      <c r="H20" s="82">
        <f>SUM(H12:H19)</f>
        <v>0</v>
      </c>
      <c r="I20" s="82">
        <f>SUM(I12:I19)</f>
        <v>0</v>
      </c>
      <c r="J20" s="83">
        <f>SUM(J12:J19)</f>
        <v>0</v>
      </c>
      <c r="L20" s="57">
        <f>SUM(L12:L19)</f>
        <v>0</v>
      </c>
      <c r="N20" s="58">
        <f>SUM(N12:N19)</f>
        <v>0</v>
      </c>
      <c r="W20" s="16">
        <f>SUM(W12:W19)</f>
        <v>0</v>
      </c>
    </row>
    <row r="21" spans="1:37">
      <c r="A21" s="67"/>
      <c r="B21" s="75"/>
      <c r="C21" s="69"/>
      <c r="D21" s="70"/>
      <c r="E21" s="71"/>
      <c r="F21" s="72"/>
      <c r="G21" s="73"/>
      <c r="H21" s="73"/>
      <c r="I21" s="73"/>
      <c r="J21" s="74"/>
    </row>
    <row r="22" spans="1:37">
      <c r="A22" s="67"/>
      <c r="B22" s="69" t="s">
        <v>101</v>
      </c>
      <c r="C22" s="69"/>
      <c r="D22" s="70"/>
      <c r="E22" s="71"/>
      <c r="F22" s="72"/>
      <c r="G22" s="73"/>
      <c r="H22" s="73"/>
      <c r="I22" s="73"/>
      <c r="J22" s="74"/>
    </row>
    <row r="23" spans="1:37">
      <c r="A23" s="67" t="s">
        <v>77</v>
      </c>
      <c r="B23" s="75" t="s">
        <v>102</v>
      </c>
      <c r="C23" s="69" t="s">
        <v>103</v>
      </c>
      <c r="D23" s="70" t="s">
        <v>104</v>
      </c>
      <c r="E23" s="71">
        <v>7.1999999999999995E-2</v>
      </c>
      <c r="F23" s="72" t="s">
        <v>81</v>
      </c>
      <c r="G23" s="73"/>
      <c r="H23" s="73">
        <f>ROUND(E23*G23,2)</f>
        <v>0</v>
      </c>
      <c r="I23" s="73"/>
      <c r="J23" s="74">
        <f>ROUND(E23*G23,2)</f>
        <v>0</v>
      </c>
      <c r="K23" s="19">
        <v>1.93971</v>
      </c>
      <c r="L23" s="19">
        <f>E23*K23</f>
        <v>0.13965912</v>
      </c>
      <c r="N23" s="16">
        <f>E23*M23</f>
        <v>0</v>
      </c>
      <c r="P23" s="17" t="s">
        <v>82</v>
      </c>
      <c r="V23" s="20" t="s">
        <v>63</v>
      </c>
      <c r="X23" s="51" t="s">
        <v>105</v>
      </c>
      <c r="Y23" s="51" t="s">
        <v>103</v>
      </c>
      <c r="Z23" s="14" t="s">
        <v>106</v>
      </c>
      <c r="AJ23" s="4" t="s">
        <v>85</v>
      </c>
      <c r="AK23" s="4" t="s">
        <v>86</v>
      </c>
    </row>
    <row r="24" spans="1:37">
      <c r="A24" s="67"/>
      <c r="B24" s="75"/>
      <c r="C24" s="69"/>
      <c r="D24" s="76" t="s">
        <v>107</v>
      </c>
      <c r="E24" s="77"/>
      <c r="F24" s="78"/>
      <c r="G24" s="79"/>
      <c r="H24" s="79"/>
      <c r="I24" s="79"/>
      <c r="J24" s="80"/>
      <c r="K24" s="54"/>
      <c r="L24" s="54"/>
      <c r="M24" s="52"/>
      <c r="N24" s="52"/>
      <c r="O24" s="53"/>
      <c r="P24" s="53"/>
      <c r="Q24" s="52"/>
      <c r="R24" s="52"/>
      <c r="S24" s="52"/>
      <c r="T24" s="55"/>
      <c r="U24" s="55"/>
      <c r="V24" s="55" t="s">
        <v>0</v>
      </c>
      <c r="W24" s="52"/>
      <c r="X24" s="56"/>
    </row>
    <row r="25" spans="1:37">
      <c r="A25" s="67" t="s">
        <v>77</v>
      </c>
      <c r="B25" s="75" t="s">
        <v>108</v>
      </c>
      <c r="C25" s="69" t="s">
        <v>109</v>
      </c>
      <c r="D25" s="70" t="s">
        <v>110</v>
      </c>
      <c r="E25" s="71">
        <v>0.378</v>
      </c>
      <c r="F25" s="72" t="s">
        <v>81</v>
      </c>
      <c r="G25" s="73"/>
      <c r="H25" s="73">
        <f>ROUND(E25*G25,2)</f>
        <v>0</v>
      </c>
      <c r="I25" s="73"/>
      <c r="J25" s="74">
        <f>ROUND(E25*G25,2)</f>
        <v>0</v>
      </c>
      <c r="K25" s="19">
        <v>2.35745</v>
      </c>
      <c r="L25" s="19">
        <f>E25*K25</f>
        <v>0.89111610000000008</v>
      </c>
      <c r="N25" s="16">
        <f>E25*M25</f>
        <v>0</v>
      </c>
      <c r="P25" s="17" t="s">
        <v>82</v>
      </c>
      <c r="V25" s="20" t="s">
        <v>63</v>
      </c>
      <c r="X25" s="51" t="s">
        <v>111</v>
      </c>
      <c r="Y25" s="51" t="s">
        <v>109</v>
      </c>
      <c r="Z25" s="14" t="s">
        <v>112</v>
      </c>
      <c r="AJ25" s="4" t="s">
        <v>85</v>
      </c>
      <c r="AK25" s="4" t="s">
        <v>86</v>
      </c>
    </row>
    <row r="26" spans="1:37">
      <c r="A26" s="67"/>
      <c r="B26" s="75"/>
      <c r="C26" s="69"/>
      <c r="D26" s="76" t="s">
        <v>92</v>
      </c>
      <c r="E26" s="77"/>
      <c r="F26" s="78"/>
      <c r="G26" s="79"/>
      <c r="H26" s="79"/>
      <c r="I26" s="79"/>
      <c r="J26" s="80"/>
      <c r="K26" s="54"/>
      <c r="L26" s="54"/>
      <c r="M26" s="52"/>
      <c r="N26" s="52"/>
      <c r="O26" s="53"/>
      <c r="P26" s="53"/>
      <c r="Q26" s="52"/>
      <c r="R26" s="52"/>
      <c r="S26" s="52"/>
      <c r="T26" s="55"/>
      <c r="U26" s="55"/>
      <c r="V26" s="55" t="s">
        <v>0</v>
      </c>
      <c r="W26" s="52"/>
      <c r="X26" s="56"/>
    </row>
    <row r="27" spans="1:37">
      <c r="A27" s="67"/>
      <c r="B27" s="75"/>
      <c r="C27" s="69"/>
      <c r="D27" s="76" t="s">
        <v>113</v>
      </c>
      <c r="E27" s="77"/>
      <c r="F27" s="78"/>
      <c r="G27" s="79"/>
      <c r="H27" s="79"/>
      <c r="I27" s="79"/>
      <c r="J27" s="80"/>
      <c r="K27" s="54"/>
      <c r="L27" s="54"/>
      <c r="M27" s="52"/>
      <c r="N27" s="52"/>
      <c r="O27" s="53"/>
      <c r="P27" s="53"/>
      <c r="Q27" s="52"/>
      <c r="R27" s="52"/>
      <c r="S27" s="52"/>
      <c r="T27" s="55"/>
      <c r="U27" s="55"/>
      <c r="V27" s="55" t="s">
        <v>0</v>
      </c>
      <c r="W27" s="52"/>
      <c r="X27" s="56"/>
    </row>
    <row r="28" spans="1:37">
      <c r="A28" s="67"/>
      <c r="B28" s="75"/>
      <c r="C28" s="69"/>
      <c r="D28" s="81" t="s">
        <v>114</v>
      </c>
      <c r="E28" s="82">
        <f>J28</f>
        <v>0</v>
      </c>
      <c r="F28" s="72"/>
      <c r="G28" s="73"/>
      <c r="H28" s="82">
        <f>SUM(H22:H27)</f>
        <v>0</v>
      </c>
      <c r="I28" s="82">
        <f>SUM(I22:I27)</f>
        <v>0</v>
      </c>
      <c r="J28" s="83">
        <f>SUM(J22:J27)</f>
        <v>0</v>
      </c>
      <c r="L28" s="57">
        <f>SUM(L22:L27)</f>
        <v>1.03077522</v>
      </c>
      <c r="N28" s="58">
        <f>SUM(N22:N27)</f>
        <v>0</v>
      </c>
      <c r="W28" s="16">
        <f>SUM(W22:W27)</f>
        <v>0</v>
      </c>
    </row>
    <row r="29" spans="1:37">
      <c r="A29" s="67"/>
      <c r="B29" s="75"/>
      <c r="C29" s="69"/>
      <c r="D29" s="70"/>
      <c r="E29" s="71"/>
      <c r="F29" s="72"/>
      <c r="G29" s="73"/>
      <c r="H29" s="73"/>
      <c r="I29" s="73"/>
      <c r="J29" s="74"/>
    </row>
    <row r="30" spans="1:37">
      <c r="A30" s="67"/>
      <c r="B30" s="69" t="s">
        <v>115</v>
      </c>
      <c r="C30" s="69"/>
      <c r="D30" s="70"/>
      <c r="E30" s="71"/>
      <c r="F30" s="72"/>
      <c r="G30" s="73"/>
      <c r="H30" s="73"/>
      <c r="I30" s="73"/>
      <c r="J30" s="74"/>
    </row>
    <row r="31" spans="1:37">
      <c r="A31" s="67" t="s">
        <v>77</v>
      </c>
      <c r="B31" s="75" t="s">
        <v>108</v>
      </c>
      <c r="C31" s="69" t="s">
        <v>116</v>
      </c>
      <c r="D31" s="70" t="s">
        <v>117</v>
      </c>
      <c r="E31" s="71">
        <v>4</v>
      </c>
      <c r="F31" s="72" t="s">
        <v>81</v>
      </c>
      <c r="G31" s="73"/>
      <c r="H31" s="73">
        <f>ROUND(E31*G31,2)</f>
        <v>0</v>
      </c>
      <c r="I31" s="73"/>
      <c r="J31" s="74">
        <f>ROUND(E31*G31,2)</f>
        <v>0</v>
      </c>
      <c r="K31" s="19">
        <v>2.33873</v>
      </c>
      <c r="L31" s="19">
        <f>E31*K31</f>
        <v>9.3549199999999999</v>
      </c>
      <c r="N31" s="16">
        <f>E31*M31</f>
        <v>0</v>
      </c>
      <c r="P31" s="17" t="s">
        <v>82</v>
      </c>
      <c r="V31" s="20" t="s">
        <v>63</v>
      </c>
      <c r="X31" s="51" t="s">
        <v>118</v>
      </c>
      <c r="Y31" s="51" t="s">
        <v>116</v>
      </c>
      <c r="Z31" s="14" t="s">
        <v>112</v>
      </c>
      <c r="AJ31" s="4" t="s">
        <v>85</v>
      </c>
      <c r="AK31" s="4" t="s">
        <v>86</v>
      </c>
    </row>
    <row r="32" spans="1:37">
      <c r="A32" s="67"/>
      <c r="B32" s="75"/>
      <c r="C32" s="69"/>
      <c r="D32" s="76" t="s">
        <v>119</v>
      </c>
      <c r="E32" s="77"/>
      <c r="F32" s="78"/>
      <c r="G32" s="79"/>
      <c r="H32" s="79"/>
      <c r="I32" s="79"/>
      <c r="J32" s="80"/>
      <c r="K32" s="54"/>
      <c r="L32" s="54"/>
      <c r="M32" s="52"/>
      <c r="N32" s="52"/>
      <c r="O32" s="53"/>
      <c r="P32" s="53"/>
      <c r="Q32" s="52"/>
      <c r="R32" s="52"/>
      <c r="S32" s="52"/>
      <c r="T32" s="55"/>
      <c r="U32" s="55"/>
      <c r="V32" s="55" t="s">
        <v>0</v>
      </c>
      <c r="W32" s="52"/>
      <c r="X32" s="56"/>
    </row>
    <row r="33" spans="1:37">
      <c r="A33" s="67" t="s">
        <v>77</v>
      </c>
      <c r="B33" s="75" t="s">
        <v>108</v>
      </c>
      <c r="C33" s="69" t="s">
        <v>120</v>
      </c>
      <c r="D33" s="70" t="s">
        <v>121</v>
      </c>
      <c r="E33" s="71">
        <v>2.8</v>
      </c>
      <c r="F33" s="72" t="s">
        <v>122</v>
      </c>
      <c r="G33" s="73"/>
      <c r="H33" s="73">
        <f>ROUND(E33*G33,2)</f>
        <v>0</v>
      </c>
      <c r="I33" s="73"/>
      <c r="J33" s="74">
        <f>ROUND(E33*G33,2)</f>
        <v>0</v>
      </c>
      <c r="K33" s="19">
        <v>8.6300000000000005E-3</v>
      </c>
      <c r="L33" s="19">
        <f>E33*K33</f>
        <v>2.4164000000000001E-2</v>
      </c>
      <c r="N33" s="16">
        <f>E33*M33</f>
        <v>0</v>
      </c>
      <c r="P33" s="17" t="s">
        <v>82</v>
      </c>
      <c r="V33" s="20" t="s">
        <v>63</v>
      </c>
      <c r="X33" s="51" t="s">
        <v>123</v>
      </c>
      <c r="Y33" s="51" t="s">
        <v>120</v>
      </c>
      <c r="Z33" s="14" t="s">
        <v>124</v>
      </c>
      <c r="AJ33" s="4" t="s">
        <v>85</v>
      </c>
      <c r="AK33" s="4" t="s">
        <v>86</v>
      </c>
    </row>
    <row r="34" spans="1:37">
      <c r="A34" s="67"/>
      <c r="B34" s="75"/>
      <c r="C34" s="69"/>
      <c r="D34" s="76" t="s">
        <v>125</v>
      </c>
      <c r="E34" s="77"/>
      <c r="F34" s="78"/>
      <c r="G34" s="79"/>
      <c r="H34" s="79"/>
      <c r="I34" s="79"/>
      <c r="J34" s="80"/>
      <c r="K34" s="54"/>
      <c r="L34" s="54"/>
      <c r="M34" s="52"/>
      <c r="N34" s="52"/>
      <c r="O34" s="53"/>
      <c r="P34" s="53"/>
      <c r="Q34" s="52"/>
      <c r="R34" s="52"/>
      <c r="S34" s="52"/>
      <c r="T34" s="55"/>
      <c r="U34" s="55"/>
      <c r="V34" s="55" t="s">
        <v>0</v>
      </c>
      <c r="W34" s="52"/>
      <c r="X34" s="56"/>
    </row>
    <row r="35" spans="1:37">
      <c r="A35" s="67" t="s">
        <v>77</v>
      </c>
      <c r="B35" s="75" t="s">
        <v>108</v>
      </c>
      <c r="C35" s="69" t="s">
        <v>126</v>
      </c>
      <c r="D35" s="70" t="s">
        <v>127</v>
      </c>
      <c r="E35" s="71">
        <v>2.8</v>
      </c>
      <c r="F35" s="72" t="s">
        <v>122</v>
      </c>
      <c r="G35" s="73"/>
      <c r="H35" s="73">
        <f>ROUND(E35*G35,2)</f>
        <v>0</v>
      </c>
      <c r="I35" s="73"/>
      <c r="J35" s="74">
        <f>ROUND(E35*G35,2)</f>
        <v>0</v>
      </c>
      <c r="L35" s="19">
        <f>E35*K35</f>
        <v>0</v>
      </c>
      <c r="N35" s="16">
        <f>E35*M35</f>
        <v>0</v>
      </c>
      <c r="P35" s="17" t="s">
        <v>82</v>
      </c>
      <c r="V35" s="20" t="s">
        <v>63</v>
      </c>
      <c r="X35" s="51" t="s">
        <v>128</v>
      </c>
      <c r="Y35" s="51" t="s">
        <v>126</v>
      </c>
      <c r="Z35" s="14" t="s">
        <v>124</v>
      </c>
      <c r="AJ35" s="4" t="s">
        <v>85</v>
      </c>
      <c r="AK35" s="4" t="s">
        <v>86</v>
      </c>
    </row>
    <row r="36" spans="1:37">
      <c r="A36" s="67" t="s">
        <v>77</v>
      </c>
      <c r="B36" s="75" t="s">
        <v>108</v>
      </c>
      <c r="C36" s="69" t="s">
        <v>129</v>
      </c>
      <c r="D36" s="70" t="s">
        <v>130</v>
      </c>
      <c r="E36" s="71">
        <v>40</v>
      </c>
      <c r="F36" s="72" t="s">
        <v>122</v>
      </c>
      <c r="G36" s="73"/>
      <c r="H36" s="73">
        <f>ROUND(E36*G36,2)</f>
        <v>0</v>
      </c>
      <c r="I36" s="73"/>
      <c r="J36" s="74">
        <f>ROUND(E36*G36,2)</f>
        <v>0</v>
      </c>
      <c r="K36" s="19">
        <v>6.2700000000000004E-3</v>
      </c>
      <c r="L36" s="19">
        <f>E36*K36</f>
        <v>0.25080000000000002</v>
      </c>
      <c r="N36" s="16">
        <f>E36*M36</f>
        <v>0</v>
      </c>
      <c r="P36" s="17" t="s">
        <v>82</v>
      </c>
      <c r="V36" s="20" t="s">
        <v>63</v>
      </c>
      <c r="X36" s="51" t="s">
        <v>131</v>
      </c>
      <c r="Y36" s="51" t="s">
        <v>129</v>
      </c>
      <c r="Z36" s="14" t="s">
        <v>112</v>
      </c>
      <c r="AJ36" s="4" t="s">
        <v>85</v>
      </c>
      <c r="AK36" s="4" t="s">
        <v>86</v>
      </c>
    </row>
    <row r="37" spans="1:37">
      <c r="A37" s="67" t="s">
        <v>77</v>
      </c>
      <c r="B37" s="75" t="s">
        <v>108</v>
      </c>
      <c r="C37" s="69" t="s">
        <v>132</v>
      </c>
      <c r="D37" s="70" t="s">
        <v>133</v>
      </c>
      <c r="E37" s="71">
        <v>3.9279999999999999</v>
      </c>
      <c r="F37" s="72" t="s">
        <v>81</v>
      </c>
      <c r="G37" s="73"/>
      <c r="H37" s="73">
        <f>ROUND(E37*G37,2)</f>
        <v>0</v>
      </c>
      <c r="I37" s="73"/>
      <c r="J37" s="74">
        <f>ROUND(E37*G37,2)</f>
        <v>0</v>
      </c>
      <c r="K37" s="19">
        <v>1.837</v>
      </c>
      <c r="L37" s="19">
        <f>E37*K37</f>
        <v>7.2157359999999997</v>
      </c>
      <c r="N37" s="16">
        <f>E37*M37</f>
        <v>0</v>
      </c>
      <c r="P37" s="17" t="s">
        <v>82</v>
      </c>
      <c r="V37" s="20" t="s">
        <v>63</v>
      </c>
      <c r="X37" s="51" t="s">
        <v>134</v>
      </c>
      <c r="Y37" s="51" t="s">
        <v>132</v>
      </c>
      <c r="Z37" s="14" t="s">
        <v>135</v>
      </c>
      <c r="AJ37" s="4" t="s">
        <v>85</v>
      </c>
      <c r="AK37" s="4" t="s">
        <v>86</v>
      </c>
    </row>
    <row r="38" spans="1:37">
      <c r="A38" s="67"/>
      <c r="B38" s="75"/>
      <c r="C38" s="69"/>
      <c r="D38" s="76" t="s">
        <v>119</v>
      </c>
      <c r="E38" s="77"/>
      <c r="F38" s="78"/>
      <c r="G38" s="79"/>
      <c r="H38" s="79"/>
      <c r="I38" s="79"/>
      <c r="J38" s="80"/>
      <c r="K38" s="54"/>
      <c r="L38" s="54"/>
      <c r="M38" s="52"/>
      <c r="N38" s="52"/>
      <c r="O38" s="53"/>
      <c r="P38" s="53"/>
      <c r="Q38" s="52"/>
      <c r="R38" s="52"/>
      <c r="S38" s="52"/>
      <c r="T38" s="55"/>
      <c r="U38" s="55"/>
      <c r="V38" s="55" t="s">
        <v>0</v>
      </c>
      <c r="W38" s="52"/>
      <c r="X38" s="56"/>
    </row>
    <row r="39" spans="1:37">
      <c r="A39" s="67"/>
      <c r="B39" s="75"/>
      <c r="C39" s="69"/>
      <c r="D39" s="76" t="s">
        <v>136</v>
      </c>
      <c r="E39" s="77"/>
      <c r="F39" s="78"/>
      <c r="G39" s="79"/>
      <c r="H39" s="79"/>
      <c r="I39" s="79"/>
      <c r="J39" s="80"/>
      <c r="K39" s="54"/>
      <c r="L39" s="54"/>
      <c r="M39" s="52"/>
      <c r="N39" s="52"/>
      <c r="O39" s="53"/>
      <c r="P39" s="53"/>
      <c r="Q39" s="52"/>
      <c r="R39" s="52"/>
      <c r="S39" s="52"/>
      <c r="T39" s="55"/>
      <c r="U39" s="55"/>
      <c r="V39" s="55" t="s">
        <v>0</v>
      </c>
      <c r="W39" s="52"/>
      <c r="X39" s="56"/>
    </row>
    <row r="40" spans="1:37">
      <c r="A40" s="67"/>
      <c r="B40" s="75"/>
      <c r="C40" s="69"/>
      <c r="D40" s="81" t="s">
        <v>137</v>
      </c>
      <c r="E40" s="82">
        <f>J40</f>
        <v>0</v>
      </c>
      <c r="F40" s="72"/>
      <c r="G40" s="73"/>
      <c r="H40" s="82">
        <f>SUM(H30:H39)</f>
        <v>0</v>
      </c>
      <c r="I40" s="82">
        <f>SUM(I30:I39)</f>
        <v>0</v>
      </c>
      <c r="J40" s="83">
        <f>SUM(J30:J39)</f>
        <v>0</v>
      </c>
      <c r="L40" s="57">
        <f>SUM(L30:L39)</f>
        <v>16.84562</v>
      </c>
      <c r="N40" s="58">
        <f>SUM(N30:N39)</f>
        <v>0</v>
      </c>
      <c r="W40" s="16">
        <f>SUM(W30:W39)</f>
        <v>0</v>
      </c>
    </row>
    <row r="41" spans="1:37">
      <c r="A41" s="67"/>
      <c r="B41" s="75"/>
      <c r="C41" s="69"/>
      <c r="D41" s="70"/>
      <c r="E41" s="71"/>
      <c r="F41" s="72"/>
      <c r="G41" s="73"/>
      <c r="H41" s="73"/>
      <c r="I41" s="73"/>
      <c r="J41" s="74"/>
    </row>
    <row r="42" spans="1:37">
      <c r="A42" s="67"/>
      <c r="B42" s="69" t="s">
        <v>138</v>
      </c>
      <c r="C42" s="69"/>
      <c r="D42" s="70"/>
      <c r="E42" s="71"/>
      <c r="F42" s="72"/>
      <c r="G42" s="73"/>
      <c r="H42" s="73"/>
      <c r="I42" s="73"/>
      <c r="J42" s="74"/>
    </row>
    <row r="43" spans="1:37">
      <c r="A43" s="67" t="s">
        <v>77</v>
      </c>
      <c r="B43" s="75" t="s">
        <v>139</v>
      </c>
      <c r="C43" s="69" t="s">
        <v>140</v>
      </c>
      <c r="D43" s="70" t="s">
        <v>141</v>
      </c>
      <c r="E43" s="71">
        <v>39.200000000000003</v>
      </c>
      <c r="F43" s="72" t="s">
        <v>122</v>
      </c>
      <c r="G43" s="73"/>
      <c r="H43" s="73">
        <f>ROUND(E43*G43,2)</f>
        <v>0</v>
      </c>
      <c r="I43" s="73"/>
      <c r="J43" s="74">
        <f>ROUND(E43*G43,2)</f>
        <v>0</v>
      </c>
      <c r="L43" s="19">
        <f>E43*K43</f>
        <v>0</v>
      </c>
      <c r="N43" s="16">
        <f>E43*M43</f>
        <v>0</v>
      </c>
      <c r="P43" s="17" t="s">
        <v>82</v>
      </c>
      <c r="V43" s="20" t="s">
        <v>63</v>
      </c>
      <c r="X43" s="51" t="s">
        <v>140</v>
      </c>
      <c r="Y43" s="51" t="s">
        <v>140</v>
      </c>
      <c r="Z43" s="14" t="s">
        <v>142</v>
      </c>
      <c r="AJ43" s="4" t="s">
        <v>85</v>
      </c>
      <c r="AK43" s="4" t="s">
        <v>86</v>
      </c>
    </row>
    <row r="44" spans="1:37">
      <c r="A44" s="67"/>
      <c r="B44" s="75"/>
      <c r="C44" s="69"/>
      <c r="D44" s="76" t="s">
        <v>143</v>
      </c>
      <c r="E44" s="77"/>
      <c r="F44" s="78"/>
      <c r="G44" s="79"/>
      <c r="H44" s="79"/>
      <c r="I44" s="79"/>
      <c r="J44" s="80"/>
      <c r="K44" s="54"/>
      <c r="L44" s="54"/>
      <c r="M44" s="52"/>
      <c r="N44" s="52"/>
      <c r="O44" s="53"/>
      <c r="P44" s="53"/>
      <c r="Q44" s="52"/>
      <c r="R44" s="52"/>
      <c r="S44" s="52"/>
      <c r="T44" s="55"/>
      <c r="U44" s="55"/>
      <c r="V44" s="55" t="s">
        <v>0</v>
      </c>
      <c r="W44" s="52"/>
      <c r="X44" s="56"/>
    </row>
    <row r="45" spans="1:37">
      <c r="A45" s="67" t="s">
        <v>77</v>
      </c>
      <c r="B45" s="75" t="s">
        <v>108</v>
      </c>
      <c r="C45" s="69" t="s">
        <v>144</v>
      </c>
      <c r="D45" s="70" t="s">
        <v>145</v>
      </c>
      <c r="E45" s="71">
        <v>8</v>
      </c>
      <c r="F45" s="72" t="s">
        <v>146</v>
      </c>
      <c r="G45" s="73"/>
      <c r="H45" s="73">
        <f>ROUND(E45*G45,2)</f>
        <v>0</v>
      </c>
      <c r="I45" s="73"/>
      <c r="J45" s="74">
        <f>ROUND(E45*G45,2)</f>
        <v>0</v>
      </c>
      <c r="K45" s="19">
        <v>2.0000000000000002E-5</v>
      </c>
      <c r="L45" s="19">
        <f>E45*K45</f>
        <v>1.6000000000000001E-4</v>
      </c>
      <c r="N45" s="16">
        <f>E45*M45</f>
        <v>0</v>
      </c>
      <c r="P45" s="17" t="s">
        <v>82</v>
      </c>
      <c r="V45" s="20" t="s">
        <v>63</v>
      </c>
      <c r="X45" s="51" t="s">
        <v>147</v>
      </c>
      <c r="Y45" s="51" t="s">
        <v>144</v>
      </c>
      <c r="Z45" s="14" t="s">
        <v>148</v>
      </c>
      <c r="AJ45" s="4" t="s">
        <v>85</v>
      </c>
      <c r="AK45" s="4" t="s">
        <v>86</v>
      </c>
    </row>
    <row r="46" spans="1:37">
      <c r="A46" s="67" t="s">
        <v>77</v>
      </c>
      <c r="B46" s="75" t="s">
        <v>149</v>
      </c>
      <c r="C46" s="69" t="s">
        <v>150</v>
      </c>
      <c r="D46" s="70" t="s">
        <v>151</v>
      </c>
      <c r="E46" s="71">
        <v>8</v>
      </c>
      <c r="F46" s="72" t="s">
        <v>152</v>
      </c>
      <c r="G46" s="73"/>
      <c r="H46" s="73"/>
      <c r="I46" s="73">
        <f>ROUND(E46*G46,2)</f>
        <v>0</v>
      </c>
      <c r="J46" s="74">
        <f>ROUND(E46*G46,2)</f>
        <v>0</v>
      </c>
      <c r="K46" s="19">
        <v>1E-3</v>
      </c>
      <c r="L46" s="19">
        <f>E46*K46</f>
        <v>8.0000000000000002E-3</v>
      </c>
      <c r="N46" s="16">
        <f>E46*M46</f>
        <v>0</v>
      </c>
      <c r="P46" s="17" t="s">
        <v>82</v>
      </c>
      <c r="V46" s="20" t="s">
        <v>62</v>
      </c>
      <c r="X46" s="51" t="s">
        <v>70</v>
      </c>
      <c r="Y46" s="51" t="s">
        <v>150</v>
      </c>
      <c r="Z46" s="14" t="s">
        <v>153</v>
      </c>
      <c r="AA46" s="14" t="s">
        <v>82</v>
      </c>
      <c r="AJ46" s="4" t="s">
        <v>154</v>
      </c>
      <c r="AK46" s="4" t="s">
        <v>86</v>
      </c>
    </row>
    <row r="47" spans="1:37">
      <c r="A47" s="67" t="s">
        <v>77</v>
      </c>
      <c r="B47" s="75" t="s">
        <v>108</v>
      </c>
      <c r="C47" s="69" t="s">
        <v>155</v>
      </c>
      <c r="D47" s="70" t="s">
        <v>156</v>
      </c>
      <c r="E47" s="71">
        <v>17.745000000000001</v>
      </c>
      <c r="F47" s="72" t="s">
        <v>157</v>
      </c>
      <c r="G47" s="73"/>
      <c r="H47" s="73">
        <f>ROUND(E47*G47,2)</f>
        <v>0</v>
      </c>
      <c r="I47" s="73"/>
      <c r="J47" s="74">
        <f>ROUND(E47*G47,2)</f>
        <v>0</v>
      </c>
      <c r="L47" s="19">
        <f>E47*K47</f>
        <v>0</v>
      </c>
      <c r="N47" s="16">
        <f>E47*M47</f>
        <v>0</v>
      </c>
      <c r="P47" s="17" t="s">
        <v>82</v>
      </c>
      <c r="V47" s="20" t="s">
        <v>63</v>
      </c>
      <c r="X47" s="51" t="s">
        <v>158</v>
      </c>
      <c r="Y47" s="51" t="s">
        <v>155</v>
      </c>
      <c r="Z47" s="14" t="s">
        <v>159</v>
      </c>
      <c r="AJ47" s="4" t="s">
        <v>85</v>
      </c>
      <c r="AK47" s="4" t="s">
        <v>86</v>
      </c>
    </row>
    <row r="48" spans="1:37">
      <c r="A48" s="67"/>
      <c r="B48" s="75"/>
      <c r="C48" s="69"/>
      <c r="D48" s="81" t="s">
        <v>160</v>
      </c>
      <c r="E48" s="82">
        <f>J48</f>
        <v>0</v>
      </c>
      <c r="F48" s="72"/>
      <c r="G48" s="73"/>
      <c r="H48" s="82">
        <f>SUM(H42:H47)</f>
        <v>0</v>
      </c>
      <c r="I48" s="82">
        <f>SUM(I42:I47)</f>
        <v>0</v>
      </c>
      <c r="J48" s="83">
        <f>SUM(J42:J47)</f>
        <v>0</v>
      </c>
      <c r="L48" s="57">
        <f>SUM(L42:L47)</f>
        <v>8.1600000000000006E-3</v>
      </c>
      <c r="N48" s="58">
        <f>SUM(N42:N47)</f>
        <v>0</v>
      </c>
      <c r="W48" s="16">
        <f>SUM(W42:W47)</f>
        <v>0</v>
      </c>
    </row>
    <row r="49" spans="1:37">
      <c r="A49" s="67"/>
      <c r="B49" s="75"/>
      <c r="C49" s="69"/>
      <c r="D49" s="70"/>
      <c r="E49" s="71"/>
      <c r="F49" s="72"/>
      <c r="G49" s="73"/>
      <c r="H49" s="73"/>
      <c r="I49" s="73"/>
      <c r="J49" s="74"/>
    </row>
    <row r="50" spans="1:37">
      <c r="A50" s="67"/>
      <c r="B50" s="75"/>
      <c r="C50" s="69"/>
      <c r="D50" s="81" t="s">
        <v>161</v>
      </c>
      <c r="E50" s="84">
        <f>J50</f>
        <v>0</v>
      </c>
      <c r="F50" s="72"/>
      <c r="G50" s="73"/>
      <c r="H50" s="82">
        <f>+H20+H28+H40+H48</f>
        <v>0</v>
      </c>
      <c r="I50" s="82">
        <f>+I20+I28+I40+I48</f>
        <v>0</v>
      </c>
      <c r="J50" s="83">
        <f>+J20+J28+J40+J48</f>
        <v>0</v>
      </c>
      <c r="L50" s="57">
        <f>+L20+L28+L40+L48</f>
        <v>17.884555219999999</v>
      </c>
      <c r="N50" s="58">
        <f>+N20+N28+N40+N48</f>
        <v>0</v>
      </c>
      <c r="W50" s="16">
        <f>+W20+W28+W40+W48</f>
        <v>0</v>
      </c>
    </row>
    <row r="51" spans="1:37">
      <c r="A51" s="67"/>
      <c r="B51" s="75"/>
      <c r="C51" s="69"/>
      <c r="D51" s="70"/>
      <c r="E51" s="71"/>
      <c r="F51" s="72"/>
      <c r="G51" s="73"/>
      <c r="H51" s="73"/>
      <c r="I51" s="73"/>
      <c r="J51" s="74"/>
    </row>
    <row r="52" spans="1:37">
      <c r="A52" s="67"/>
      <c r="B52" s="68" t="s">
        <v>162</v>
      </c>
      <c r="C52" s="69"/>
      <c r="D52" s="70"/>
      <c r="E52" s="71"/>
      <c r="F52" s="72"/>
      <c r="G52" s="73"/>
      <c r="H52" s="73"/>
      <c r="I52" s="73"/>
      <c r="J52" s="74"/>
    </row>
    <row r="53" spans="1:37">
      <c r="A53" s="67"/>
      <c r="B53" s="69" t="s">
        <v>163</v>
      </c>
      <c r="C53" s="69"/>
      <c r="D53" s="70"/>
      <c r="E53" s="71"/>
      <c r="F53" s="72"/>
      <c r="G53" s="73"/>
      <c r="H53" s="73"/>
      <c r="I53" s="73"/>
      <c r="J53" s="74"/>
    </row>
    <row r="54" spans="1:37">
      <c r="A54" s="67" t="s">
        <v>77</v>
      </c>
      <c r="B54" s="75" t="s">
        <v>164</v>
      </c>
      <c r="C54" s="69" t="s">
        <v>165</v>
      </c>
      <c r="D54" s="70" t="s">
        <v>166</v>
      </c>
      <c r="E54" s="71">
        <v>182.78</v>
      </c>
      <c r="F54" s="72" t="s">
        <v>167</v>
      </c>
      <c r="G54" s="73"/>
      <c r="H54" s="73">
        <f>ROUND(E54*G54,2)</f>
        <v>0</v>
      </c>
      <c r="I54" s="73"/>
      <c r="J54" s="74">
        <f>ROUND(E54*G54,2)</f>
        <v>0</v>
      </c>
      <c r="K54" s="19">
        <v>2.5999999999999998E-4</v>
      </c>
      <c r="L54" s="19">
        <f>E54*K54</f>
        <v>4.7522799999999997E-2</v>
      </c>
      <c r="N54" s="16">
        <f>E54*M54</f>
        <v>0</v>
      </c>
      <c r="P54" s="17" t="s">
        <v>82</v>
      </c>
      <c r="V54" s="20" t="s">
        <v>168</v>
      </c>
      <c r="X54" s="51" t="s">
        <v>169</v>
      </c>
      <c r="Y54" s="51" t="s">
        <v>165</v>
      </c>
      <c r="Z54" s="14" t="s">
        <v>170</v>
      </c>
      <c r="AJ54" s="4" t="s">
        <v>171</v>
      </c>
      <c r="AK54" s="4" t="s">
        <v>86</v>
      </c>
    </row>
    <row r="55" spans="1:37">
      <c r="A55" s="67"/>
      <c r="B55" s="75"/>
      <c r="C55" s="69"/>
      <c r="D55" s="76" t="s">
        <v>172</v>
      </c>
      <c r="E55" s="77"/>
      <c r="F55" s="78"/>
      <c r="G55" s="79"/>
      <c r="H55" s="79"/>
      <c r="I55" s="79"/>
      <c r="J55" s="80"/>
      <c r="K55" s="54"/>
      <c r="L55" s="54"/>
      <c r="M55" s="52"/>
      <c r="N55" s="52"/>
      <c r="O55" s="53"/>
      <c r="P55" s="53"/>
      <c r="Q55" s="52"/>
      <c r="R55" s="52"/>
      <c r="S55" s="52"/>
      <c r="T55" s="55"/>
      <c r="U55" s="55"/>
      <c r="V55" s="55" t="s">
        <v>0</v>
      </c>
      <c r="W55" s="52"/>
      <c r="X55" s="56"/>
    </row>
    <row r="56" spans="1:37">
      <c r="A56" s="67"/>
      <c r="B56" s="75"/>
      <c r="C56" s="69"/>
      <c r="D56" s="76" t="s">
        <v>173</v>
      </c>
      <c r="E56" s="77"/>
      <c r="F56" s="78"/>
      <c r="G56" s="79"/>
      <c r="H56" s="79"/>
      <c r="I56" s="79"/>
      <c r="J56" s="80"/>
      <c r="K56" s="54"/>
      <c r="L56" s="54"/>
      <c r="M56" s="52"/>
      <c r="N56" s="52"/>
      <c r="O56" s="53"/>
      <c r="P56" s="53"/>
      <c r="Q56" s="52"/>
      <c r="R56" s="52"/>
      <c r="S56" s="52"/>
      <c r="T56" s="55"/>
      <c r="U56" s="55"/>
      <c r="V56" s="55" t="s">
        <v>0</v>
      </c>
      <c r="W56" s="52"/>
      <c r="X56" s="56"/>
    </row>
    <row r="57" spans="1:37">
      <c r="A57" s="67"/>
      <c r="B57" s="75"/>
      <c r="C57" s="69"/>
      <c r="D57" s="76" t="s">
        <v>261</v>
      </c>
      <c r="E57" s="77"/>
      <c r="F57" s="78"/>
      <c r="G57" s="79"/>
      <c r="H57" s="79"/>
      <c r="I57" s="79"/>
      <c r="J57" s="80"/>
      <c r="K57" s="54"/>
      <c r="L57" s="54"/>
      <c r="M57" s="52"/>
      <c r="N57" s="52"/>
      <c r="O57" s="53"/>
      <c r="P57" s="53"/>
      <c r="Q57" s="52"/>
      <c r="R57" s="52"/>
      <c r="S57" s="52"/>
      <c r="T57" s="55"/>
      <c r="U57" s="55"/>
      <c r="V57" s="55" t="s">
        <v>0</v>
      </c>
      <c r="W57" s="52"/>
      <c r="X57" s="56"/>
    </row>
    <row r="58" spans="1:37">
      <c r="A58" s="67"/>
      <c r="B58" s="75"/>
      <c r="C58" s="69"/>
      <c r="D58" s="76" t="s">
        <v>174</v>
      </c>
      <c r="E58" s="77"/>
      <c r="F58" s="78"/>
      <c r="G58" s="79"/>
      <c r="H58" s="79"/>
      <c r="I58" s="79"/>
      <c r="J58" s="80"/>
      <c r="K58" s="54"/>
      <c r="L58" s="54"/>
      <c r="M58" s="52"/>
      <c r="N58" s="52"/>
      <c r="O58" s="53"/>
      <c r="P58" s="53"/>
      <c r="Q58" s="52"/>
      <c r="R58" s="52"/>
      <c r="S58" s="52"/>
      <c r="T58" s="55"/>
      <c r="U58" s="55"/>
      <c r="V58" s="55" t="s">
        <v>0</v>
      </c>
      <c r="W58" s="52"/>
      <c r="X58" s="56"/>
    </row>
    <row r="59" spans="1:37">
      <c r="A59" s="67"/>
      <c r="B59" s="75"/>
      <c r="C59" s="69"/>
      <c r="D59" s="76" t="s">
        <v>175</v>
      </c>
      <c r="E59" s="77"/>
      <c r="F59" s="78"/>
      <c r="G59" s="79"/>
      <c r="H59" s="79"/>
      <c r="I59" s="79"/>
      <c r="J59" s="80"/>
      <c r="K59" s="54"/>
      <c r="L59" s="54"/>
      <c r="M59" s="52"/>
      <c r="N59" s="52"/>
      <c r="O59" s="53"/>
      <c r="P59" s="53"/>
      <c r="Q59" s="52"/>
      <c r="R59" s="52"/>
      <c r="S59" s="52"/>
      <c r="T59" s="55"/>
      <c r="U59" s="55"/>
      <c r="V59" s="55" t="s">
        <v>0</v>
      </c>
      <c r="W59" s="52"/>
      <c r="X59" s="56"/>
    </row>
    <row r="60" spans="1:37">
      <c r="A60" s="67"/>
      <c r="B60" s="75"/>
      <c r="C60" s="69"/>
      <c r="D60" s="76" t="s">
        <v>176</v>
      </c>
      <c r="E60" s="77"/>
      <c r="F60" s="78"/>
      <c r="G60" s="79"/>
      <c r="H60" s="79"/>
      <c r="I60" s="79"/>
      <c r="J60" s="80"/>
      <c r="K60" s="54"/>
      <c r="L60" s="54"/>
      <c r="M60" s="52"/>
      <c r="N60" s="52"/>
      <c r="O60" s="53"/>
      <c r="P60" s="53"/>
      <c r="Q60" s="52"/>
      <c r="R60" s="52"/>
      <c r="S60" s="52"/>
      <c r="T60" s="55"/>
      <c r="U60" s="55"/>
      <c r="V60" s="55" t="s">
        <v>0</v>
      </c>
      <c r="W60" s="52"/>
      <c r="X60" s="56"/>
    </row>
    <row r="61" spans="1:37">
      <c r="A61" s="67"/>
      <c r="B61" s="75"/>
      <c r="C61" s="69"/>
      <c r="D61" s="76" t="s">
        <v>177</v>
      </c>
      <c r="E61" s="77"/>
      <c r="F61" s="78"/>
      <c r="G61" s="79"/>
      <c r="H61" s="79"/>
      <c r="I61" s="79"/>
      <c r="J61" s="80"/>
      <c r="K61" s="54"/>
      <c r="L61" s="54"/>
      <c r="M61" s="52"/>
      <c r="N61" s="52"/>
      <c r="O61" s="53"/>
      <c r="P61" s="53"/>
      <c r="Q61" s="52"/>
      <c r="R61" s="52"/>
      <c r="S61" s="52"/>
      <c r="T61" s="55"/>
      <c r="U61" s="55"/>
      <c r="V61" s="55" t="s">
        <v>0</v>
      </c>
      <c r="W61" s="52"/>
      <c r="X61" s="56"/>
    </row>
    <row r="62" spans="1:37">
      <c r="A62" s="67" t="s">
        <v>77</v>
      </c>
      <c r="B62" s="75" t="s">
        <v>149</v>
      </c>
      <c r="C62" s="69" t="s">
        <v>178</v>
      </c>
      <c r="D62" s="70" t="s">
        <v>179</v>
      </c>
      <c r="E62" s="71">
        <v>3.2040000000000002</v>
      </c>
      <c r="F62" s="72" t="s">
        <v>81</v>
      </c>
      <c r="G62" s="73"/>
      <c r="H62" s="73"/>
      <c r="I62" s="73">
        <f>ROUND(E62*G62,2)</f>
        <v>0</v>
      </c>
      <c r="J62" s="74">
        <f>ROUND(E62*G62,2)</f>
        <v>0</v>
      </c>
      <c r="K62" s="19">
        <v>0.55000000000000004</v>
      </c>
      <c r="L62" s="19">
        <f>E62*K62</f>
        <v>1.7622000000000002</v>
      </c>
      <c r="N62" s="16">
        <f>E62*M62</f>
        <v>0</v>
      </c>
      <c r="P62" s="17" t="s">
        <v>82</v>
      </c>
      <c r="V62" s="20" t="s">
        <v>62</v>
      </c>
      <c r="X62" s="51" t="s">
        <v>178</v>
      </c>
      <c r="Y62" s="51" t="s">
        <v>178</v>
      </c>
      <c r="Z62" s="14" t="s">
        <v>180</v>
      </c>
      <c r="AA62" s="14" t="s">
        <v>82</v>
      </c>
      <c r="AJ62" s="4" t="s">
        <v>181</v>
      </c>
      <c r="AK62" s="4" t="s">
        <v>86</v>
      </c>
    </row>
    <row r="63" spans="1:37">
      <c r="A63" s="67"/>
      <c r="B63" s="75"/>
      <c r="C63" s="69"/>
      <c r="D63" s="76" t="s">
        <v>182</v>
      </c>
      <c r="E63" s="77"/>
      <c r="F63" s="78"/>
      <c r="G63" s="79"/>
      <c r="H63" s="79"/>
      <c r="I63" s="79"/>
      <c r="J63" s="80"/>
      <c r="K63" s="54"/>
      <c r="L63" s="54"/>
      <c r="M63" s="52"/>
      <c r="N63" s="52"/>
      <c r="O63" s="53"/>
      <c r="P63" s="53"/>
      <c r="Q63" s="52"/>
      <c r="R63" s="52"/>
      <c r="S63" s="52"/>
      <c r="T63" s="55"/>
      <c r="U63" s="55"/>
      <c r="V63" s="55" t="s">
        <v>0</v>
      </c>
      <c r="W63" s="52"/>
      <c r="X63" s="56"/>
    </row>
    <row r="64" spans="1:37">
      <c r="A64" s="67" t="s">
        <v>77</v>
      </c>
      <c r="B64" s="75" t="s">
        <v>164</v>
      </c>
      <c r="C64" s="69" t="s">
        <v>183</v>
      </c>
      <c r="D64" s="70" t="s">
        <v>184</v>
      </c>
      <c r="E64" s="71">
        <v>55.84</v>
      </c>
      <c r="F64" s="72" t="s">
        <v>122</v>
      </c>
      <c r="G64" s="73"/>
      <c r="H64" s="73">
        <f>ROUND(E64*G64,2)</f>
        <v>0</v>
      </c>
      <c r="I64" s="73"/>
      <c r="J64" s="74">
        <f>ROUND(E64*G64,2)</f>
        <v>0</v>
      </c>
      <c r="L64" s="19">
        <f>E64*K64</f>
        <v>0</v>
      </c>
      <c r="N64" s="16">
        <f>E64*M64</f>
        <v>0</v>
      </c>
      <c r="P64" s="17" t="s">
        <v>82</v>
      </c>
      <c r="V64" s="20" t="s">
        <v>168</v>
      </c>
      <c r="X64" s="51" t="s">
        <v>183</v>
      </c>
      <c r="Y64" s="51" t="s">
        <v>183</v>
      </c>
      <c r="Z64" s="14" t="s">
        <v>170</v>
      </c>
      <c r="AJ64" s="4" t="s">
        <v>171</v>
      </c>
      <c r="AK64" s="4" t="s">
        <v>86</v>
      </c>
    </row>
    <row r="65" spans="1:37">
      <c r="A65" s="67" t="s">
        <v>77</v>
      </c>
      <c r="B65" s="75" t="s">
        <v>164</v>
      </c>
      <c r="C65" s="69" t="s">
        <v>185</v>
      </c>
      <c r="D65" s="70" t="s">
        <v>186</v>
      </c>
      <c r="E65" s="71">
        <v>55.84</v>
      </c>
      <c r="F65" s="72" t="s">
        <v>122</v>
      </c>
      <c r="G65" s="73"/>
      <c r="H65" s="73">
        <f>ROUND(E65*G65,2)</f>
        <v>0</v>
      </c>
      <c r="I65" s="73"/>
      <c r="J65" s="74">
        <f>ROUND(E65*G65,2)</f>
        <v>0</v>
      </c>
      <c r="L65" s="19">
        <f>E65*K65</f>
        <v>0</v>
      </c>
      <c r="N65" s="16">
        <f>E65*M65</f>
        <v>0</v>
      </c>
      <c r="P65" s="17" t="s">
        <v>82</v>
      </c>
      <c r="V65" s="20" t="s">
        <v>168</v>
      </c>
      <c r="X65" s="51" t="s">
        <v>185</v>
      </c>
      <c r="Y65" s="51" t="s">
        <v>185</v>
      </c>
      <c r="Z65" s="14" t="s">
        <v>170</v>
      </c>
      <c r="AJ65" s="4" t="s">
        <v>171</v>
      </c>
      <c r="AK65" s="4" t="s">
        <v>86</v>
      </c>
    </row>
    <row r="66" spans="1:37">
      <c r="A66" s="67" t="s">
        <v>77</v>
      </c>
      <c r="B66" s="75" t="s">
        <v>149</v>
      </c>
      <c r="C66" s="69" t="s">
        <v>187</v>
      </c>
      <c r="D66" s="70" t="s">
        <v>188</v>
      </c>
      <c r="E66" s="71">
        <v>0.57099999999999995</v>
      </c>
      <c r="F66" s="72" t="s">
        <v>81</v>
      </c>
      <c r="G66" s="73"/>
      <c r="H66" s="73"/>
      <c r="I66" s="73">
        <f>ROUND(E66*G66,2)</f>
        <v>0</v>
      </c>
      <c r="J66" s="74">
        <f>ROUND(E66*G66,2)</f>
        <v>0</v>
      </c>
      <c r="L66" s="19">
        <f>E66*K66</f>
        <v>0</v>
      </c>
      <c r="N66" s="16">
        <f>E66*M66</f>
        <v>0</v>
      </c>
      <c r="P66" s="17" t="s">
        <v>82</v>
      </c>
      <c r="V66" s="20" t="s">
        <v>62</v>
      </c>
      <c r="X66" s="51" t="s">
        <v>187</v>
      </c>
      <c r="Y66" s="51" t="s">
        <v>187</v>
      </c>
      <c r="Z66" s="14" t="s">
        <v>112</v>
      </c>
      <c r="AA66" s="14" t="s">
        <v>82</v>
      </c>
      <c r="AJ66" s="4" t="s">
        <v>181</v>
      </c>
      <c r="AK66" s="4" t="s">
        <v>86</v>
      </c>
    </row>
    <row r="67" spans="1:37">
      <c r="A67" s="67"/>
      <c r="B67" s="75"/>
      <c r="C67" s="69"/>
      <c r="D67" s="76" t="s">
        <v>189</v>
      </c>
      <c r="E67" s="77"/>
      <c r="F67" s="78"/>
      <c r="G67" s="79"/>
      <c r="H67" s="79"/>
      <c r="I67" s="79"/>
      <c r="J67" s="80"/>
      <c r="K67" s="54"/>
      <c r="L67" s="54"/>
      <c r="M67" s="52"/>
      <c r="N67" s="52"/>
      <c r="O67" s="53"/>
      <c r="P67" s="53"/>
      <c r="Q67" s="52"/>
      <c r="R67" s="52"/>
      <c r="S67" s="52"/>
      <c r="T67" s="55"/>
      <c r="U67" s="55"/>
      <c r="V67" s="55" t="s">
        <v>0</v>
      </c>
      <c r="W67" s="52"/>
      <c r="X67" s="56"/>
    </row>
    <row r="68" spans="1:37">
      <c r="A68" s="67"/>
      <c r="B68" s="75"/>
      <c r="C68" s="69"/>
      <c r="D68" s="76" t="s">
        <v>190</v>
      </c>
      <c r="E68" s="77"/>
      <c r="F68" s="78"/>
      <c r="G68" s="79"/>
      <c r="H68" s="79"/>
      <c r="I68" s="79"/>
      <c r="J68" s="80"/>
      <c r="K68" s="54"/>
      <c r="L68" s="54"/>
      <c r="M68" s="52"/>
      <c r="N68" s="52"/>
      <c r="O68" s="53"/>
      <c r="P68" s="53"/>
      <c r="Q68" s="52"/>
      <c r="R68" s="52"/>
      <c r="S68" s="52"/>
      <c r="T68" s="55"/>
      <c r="U68" s="55"/>
      <c r="V68" s="55" t="s">
        <v>0</v>
      </c>
      <c r="W68" s="52"/>
      <c r="X68" s="56"/>
    </row>
    <row r="69" spans="1:37">
      <c r="A69" s="67"/>
      <c r="B69" s="75"/>
      <c r="C69" s="69"/>
      <c r="D69" s="76" t="s">
        <v>191</v>
      </c>
      <c r="E69" s="77"/>
      <c r="F69" s="78"/>
      <c r="G69" s="79"/>
      <c r="H69" s="79"/>
      <c r="I69" s="79"/>
      <c r="J69" s="80"/>
      <c r="K69" s="54"/>
      <c r="L69" s="54"/>
      <c r="M69" s="52"/>
      <c r="N69" s="52"/>
      <c r="O69" s="53"/>
      <c r="P69" s="53"/>
      <c r="Q69" s="52"/>
      <c r="R69" s="52"/>
      <c r="S69" s="52"/>
      <c r="T69" s="55"/>
      <c r="U69" s="55"/>
      <c r="V69" s="55" t="s">
        <v>0</v>
      </c>
      <c r="W69" s="52"/>
      <c r="X69" s="56"/>
    </row>
    <row r="70" spans="1:37">
      <c r="A70" s="67" t="s">
        <v>77</v>
      </c>
      <c r="B70" s="75" t="s">
        <v>164</v>
      </c>
      <c r="C70" s="69" t="s">
        <v>192</v>
      </c>
      <c r="D70" s="70" t="s">
        <v>193</v>
      </c>
      <c r="E70" s="71">
        <v>3.7749999999999999</v>
      </c>
      <c r="F70" s="72" t="s">
        <v>81</v>
      </c>
      <c r="G70" s="73"/>
      <c r="H70" s="73">
        <f>ROUND(E70*G70,2)</f>
        <v>0</v>
      </c>
      <c r="I70" s="73"/>
      <c r="J70" s="74">
        <f>ROUND(E70*G70,2)</f>
        <v>0</v>
      </c>
      <c r="K70" s="19">
        <v>2.8E-3</v>
      </c>
      <c r="L70" s="19">
        <f>E70*K70</f>
        <v>1.057E-2</v>
      </c>
      <c r="N70" s="16">
        <f>E70*M70</f>
        <v>0</v>
      </c>
      <c r="P70" s="17" t="s">
        <v>82</v>
      </c>
      <c r="V70" s="20" t="s">
        <v>168</v>
      </c>
      <c r="X70" s="51" t="s">
        <v>194</v>
      </c>
      <c r="Y70" s="51" t="s">
        <v>192</v>
      </c>
      <c r="Z70" s="14" t="s">
        <v>195</v>
      </c>
      <c r="AJ70" s="4" t="s">
        <v>171</v>
      </c>
      <c r="AK70" s="4" t="s">
        <v>86</v>
      </c>
    </row>
    <row r="71" spans="1:37">
      <c r="A71" s="67" t="s">
        <v>77</v>
      </c>
      <c r="B71" s="75" t="s">
        <v>164</v>
      </c>
      <c r="C71" s="69" t="s">
        <v>196</v>
      </c>
      <c r="D71" s="70" t="s">
        <v>197</v>
      </c>
      <c r="E71" s="71"/>
      <c r="F71" s="72" t="s">
        <v>52</v>
      </c>
      <c r="G71" s="73"/>
      <c r="H71" s="73">
        <f>ROUND(E71*G71,2)</f>
        <v>0</v>
      </c>
      <c r="I71" s="73"/>
      <c r="J71" s="74">
        <f>ROUND(E71*G71,2)</f>
        <v>0</v>
      </c>
      <c r="L71" s="19">
        <f>E71*K71</f>
        <v>0</v>
      </c>
      <c r="N71" s="16">
        <f>E71*M71</f>
        <v>0</v>
      </c>
      <c r="P71" s="17" t="s">
        <v>82</v>
      </c>
      <c r="V71" s="20" t="s">
        <v>168</v>
      </c>
      <c r="X71" s="51" t="s">
        <v>198</v>
      </c>
      <c r="Y71" s="51" t="s">
        <v>196</v>
      </c>
      <c r="Z71" s="14" t="s">
        <v>195</v>
      </c>
      <c r="AJ71" s="4" t="s">
        <v>171</v>
      </c>
      <c r="AK71" s="4" t="s">
        <v>86</v>
      </c>
    </row>
    <row r="72" spans="1:37">
      <c r="A72" s="67"/>
      <c r="B72" s="75"/>
      <c r="C72" s="69"/>
      <c r="D72" s="81" t="s">
        <v>199</v>
      </c>
      <c r="E72" s="82">
        <f>J72</f>
        <v>0</v>
      </c>
      <c r="F72" s="72"/>
      <c r="G72" s="73"/>
      <c r="H72" s="82">
        <f>SUM(H52:H71)</f>
        <v>0</v>
      </c>
      <c r="I72" s="82">
        <f>SUM(I52:I71)</f>
        <v>0</v>
      </c>
      <c r="J72" s="83">
        <f>SUM(J52:J71)</f>
        <v>0</v>
      </c>
      <c r="L72" s="57">
        <f>SUM(L52:L71)</f>
        <v>1.8202928000000003</v>
      </c>
      <c r="N72" s="58">
        <f>SUM(N52:N71)</f>
        <v>0</v>
      </c>
      <c r="W72" s="16">
        <f>SUM(W52:W71)</f>
        <v>0</v>
      </c>
    </row>
    <row r="73" spans="1:37">
      <c r="A73" s="67"/>
      <c r="B73" s="75"/>
      <c r="C73" s="69"/>
      <c r="D73" s="70"/>
      <c r="E73" s="71"/>
      <c r="F73" s="72"/>
      <c r="G73" s="73"/>
      <c r="H73" s="73"/>
      <c r="I73" s="73"/>
      <c r="J73" s="74"/>
    </row>
    <row r="74" spans="1:37">
      <c r="A74" s="67"/>
      <c r="B74" s="69" t="s">
        <v>200</v>
      </c>
      <c r="C74" s="69"/>
      <c r="D74" s="70"/>
      <c r="E74" s="71"/>
      <c r="F74" s="72"/>
      <c r="G74" s="73"/>
      <c r="H74" s="73"/>
      <c r="I74" s="73"/>
      <c r="J74" s="74"/>
    </row>
    <row r="75" spans="1:37">
      <c r="A75" s="67" t="s">
        <v>77</v>
      </c>
      <c r="B75" s="75" t="s">
        <v>201</v>
      </c>
      <c r="C75" s="69" t="s">
        <v>202</v>
      </c>
      <c r="D75" s="70" t="s">
        <v>203</v>
      </c>
      <c r="E75" s="71">
        <v>55.84</v>
      </c>
      <c r="F75" s="72" t="s">
        <v>122</v>
      </c>
      <c r="G75" s="73"/>
      <c r="H75" s="73">
        <f>ROUND(E75*G75,2)</f>
        <v>0</v>
      </c>
      <c r="I75" s="73"/>
      <c r="J75" s="74">
        <f>ROUND(E75*G75,2)</f>
        <v>0</v>
      </c>
      <c r="K75" s="19">
        <v>5.4999999999999997E-3</v>
      </c>
      <c r="L75" s="19">
        <f>E75*K75</f>
        <v>0.30712</v>
      </c>
      <c r="N75" s="16">
        <f>E75*M75</f>
        <v>0</v>
      </c>
      <c r="P75" s="17" t="s">
        <v>82</v>
      </c>
      <c r="V75" s="20" t="s">
        <v>168</v>
      </c>
      <c r="X75" s="51" t="s">
        <v>204</v>
      </c>
      <c r="Y75" s="51" t="s">
        <v>202</v>
      </c>
      <c r="Z75" s="14" t="s">
        <v>205</v>
      </c>
      <c r="AJ75" s="4" t="s">
        <v>171</v>
      </c>
      <c r="AK75" s="4" t="s">
        <v>86</v>
      </c>
    </row>
    <row r="76" spans="1:37">
      <c r="A76" s="67" t="s">
        <v>77</v>
      </c>
      <c r="B76" s="75" t="s">
        <v>201</v>
      </c>
      <c r="C76" s="69" t="s">
        <v>206</v>
      </c>
      <c r="D76" s="70" t="s">
        <v>207</v>
      </c>
      <c r="E76" s="71">
        <v>10</v>
      </c>
      <c r="F76" s="72" t="s">
        <v>167</v>
      </c>
      <c r="G76" s="73"/>
      <c r="H76" s="73">
        <f>ROUND(E76*G76,2)</f>
        <v>0</v>
      </c>
      <c r="I76" s="73"/>
      <c r="J76" s="74">
        <f>ROUND(E76*G76,2)</f>
        <v>0</v>
      </c>
      <c r="K76" s="19">
        <v>9.2000000000000003E-4</v>
      </c>
      <c r="L76" s="19">
        <f>E76*K76</f>
        <v>9.1999999999999998E-3</v>
      </c>
      <c r="N76" s="16">
        <f>E76*M76</f>
        <v>0</v>
      </c>
      <c r="P76" s="17" t="s">
        <v>82</v>
      </c>
      <c r="V76" s="20" t="s">
        <v>168</v>
      </c>
      <c r="X76" s="51" t="s">
        <v>208</v>
      </c>
      <c r="Y76" s="51" t="s">
        <v>206</v>
      </c>
      <c r="Z76" s="14" t="s">
        <v>205</v>
      </c>
      <c r="AJ76" s="4" t="s">
        <v>171</v>
      </c>
      <c r="AK76" s="4" t="s">
        <v>86</v>
      </c>
    </row>
    <row r="77" spans="1:37">
      <c r="A77" s="67" t="s">
        <v>77</v>
      </c>
      <c r="B77" s="75" t="s">
        <v>201</v>
      </c>
      <c r="C77" s="69" t="s">
        <v>209</v>
      </c>
      <c r="D77" s="70" t="s">
        <v>210</v>
      </c>
      <c r="E77" s="71">
        <v>20</v>
      </c>
      <c r="F77" s="72" t="s">
        <v>167</v>
      </c>
      <c r="G77" s="73"/>
      <c r="H77" s="73">
        <f>ROUND(E77*G77,2)</f>
        <v>0</v>
      </c>
      <c r="I77" s="73"/>
      <c r="J77" s="74">
        <f>ROUND(E77*G77,2)</f>
        <v>0</v>
      </c>
      <c r="K77" s="19">
        <v>3.0300000000000001E-3</v>
      </c>
      <c r="L77" s="19">
        <f>E77*K77</f>
        <v>6.0600000000000001E-2</v>
      </c>
      <c r="N77" s="16">
        <f>E77*M77</f>
        <v>0</v>
      </c>
      <c r="P77" s="17" t="s">
        <v>82</v>
      </c>
      <c r="V77" s="20" t="s">
        <v>168</v>
      </c>
      <c r="X77" s="51" t="s">
        <v>211</v>
      </c>
      <c r="Y77" s="51" t="s">
        <v>209</v>
      </c>
      <c r="Z77" s="14" t="s">
        <v>205</v>
      </c>
      <c r="AJ77" s="4" t="s">
        <v>171</v>
      </c>
      <c r="AK77" s="4" t="s">
        <v>86</v>
      </c>
    </row>
    <row r="78" spans="1:37">
      <c r="A78" s="67" t="s">
        <v>77</v>
      </c>
      <c r="B78" s="75" t="s">
        <v>201</v>
      </c>
      <c r="C78" s="69" t="s">
        <v>212</v>
      </c>
      <c r="D78" s="70" t="s">
        <v>213</v>
      </c>
      <c r="E78" s="71">
        <v>2</v>
      </c>
      <c r="F78" s="72" t="s">
        <v>146</v>
      </c>
      <c r="G78" s="73"/>
      <c r="H78" s="73">
        <f>ROUND(E78*G78,2)</f>
        <v>0</v>
      </c>
      <c r="I78" s="73"/>
      <c r="J78" s="74">
        <f>ROUND(E78*G78,2)</f>
        <v>0</v>
      </c>
      <c r="K78" s="19">
        <v>1.6000000000000001E-3</v>
      </c>
      <c r="L78" s="19">
        <f>E78*K78</f>
        <v>3.2000000000000002E-3</v>
      </c>
      <c r="N78" s="16">
        <f>E78*M78</f>
        <v>0</v>
      </c>
      <c r="P78" s="17" t="s">
        <v>82</v>
      </c>
      <c r="V78" s="20" t="s">
        <v>168</v>
      </c>
      <c r="X78" s="51" t="s">
        <v>214</v>
      </c>
      <c r="Y78" s="51" t="s">
        <v>212</v>
      </c>
      <c r="Z78" s="14" t="s">
        <v>205</v>
      </c>
      <c r="AJ78" s="4" t="s">
        <v>171</v>
      </c>
      <c r="AK78" s="4" t="s">
        <v>86</v>
      </c>
    </row>
    <row r="79" spans="1:37">
      <c r="A79" s="67" t="s">
        <v>77</v>
      </c>
      <c r="B79" s="75" t="s">
        <v>201</v>
      </c>
      <c r="C79" s="69" t="s">
        <v>215</v>
      </c>
      <c r="D79" s="70" t="s">
        <v>216</v>
      </c>
      <c r="E79" s="71">
        <v>4.5999999999999996</v>
      </c>
      <c r="F79" s="72" t="s">
        <v>167</v>
      </c>
      <c r="G79" s="73"/>
      <c r="H79" s="73">
        <f>ROUND(E79*G79,2)</f>
        <v>0</v>
      </c>
      <c r="I79" s="73"/>
      <c r="J79" s="74">
        <f>ROUND(E79*G79,2)</f>
        <v>0</v>
      </c>
      <c r="K79" s="19">
        <v>2.3E-3</v>
      </c>
      <c r="L79" s="19">
        <f>E79*K79</f>
        <v>1.0579999999999999E-2</v>
      </c>
      <c r="N79" s="16">
        <f>E79*M79</f>
        <v>0</v>
      </c>
      <c r="P79" s="17" t="s">
        <v>82</v>
      </c>
      <c r="V79" s="20" t="s">
        <v>168</v>
      </c>
      <c r="X79" s="51" t="s">
        <v>217</v>
      </c>
      <c r="Y79" s="51" t="s">
        <v>215</v>
      </c>
      <c r="Z79" s="14" t="s">
        <v>205</v>
      </c>
      <c r="AJ79" s="4" t="s">
        <v>171</v>
      </c>
      <c r="AK79" s="4" t="s">
        <v>86</v>
      </c>
    </row>
    <row r="80" spans="1:37">
      <c r="A80" s="67"/>
      <c r="B80" s="75"/>
      <c r="C80" s="69"/>
      <c r="D80" s="76" t="s">
        <v>218</v>
      </c>
      <c r="E80" s="77"/>
      <c r="F80" s="78"/>
      <c r="G80" s="79"/>
      <c r="H80" s="79"/>
      <c r="I80" s="79"/>
      <c r="J80" s="80"/>
      <c r="K80" s="54"/>
      <c r="L80" s="54"/>
      <c r="M80" s="52"/>
      <c r="N80" s="52"/>
      <c r="O80" s="53"/>
      <c r="P80" s="53"/>
      <c r="Q80" s="52"/>
      <c r="R80" s="52"/>
      <c r="S80" s="52"/>
      <c r="T80" s="55"/>
      <c r="U80" s="55"/>
      <c r="V80" s="55" t="s">
        <v>0</v>
      </c>
      <c r="W80" s="52"/>
      <c r="X80" s="56"/>
    </row>
    <row r="81" spans="1:37">
      <c r="A81" s="67" t="s">
        <v>77</v>
      </c>
      <c r="B81" s="75" t="s">
        <v>201</v>
      </c>
      <c r="C81" s="69" t="s">
        <v>219</v>
      </c>
      <c r="D81" s="70" t="s">
        <v>220</v>
      </c>
      <c r="E81" s="71">
        <v>2</v>
      </c>
      <c r="F81" s="72" t="s">
        <v>146</v>
      </c>
      <c r="G81" s="73"/>
      <c r="H81" s="73">
        <f>ROUND(E81*G81,2)</f>
        <v>0</v>
      </c>
      <c r="I81" s="73"/>
      <c r="J81" s="74">
        <f>ROUND(E81*G81,2)</f>
        <v>0</v>
      </c>
      <c r="K81" s="19">
        <v>1.7600000000000001E-3</v>
      </c>
      <c r="L81" s="19">
        <f>E81*K81</f>
        <v>3.5200000000000001E-3</v>
      </c>
      <c r="N81" s="16">
        <f>E81*M81</f>
        <v>0</v>
      </c>
      <c r="P81" s="17" t="s">
        <v>82</v>
      </c>
      <c r="V81" s="20" t="s">
        <v>168</v>
      </c>
      <c r="X81" s="51" t="s">
        <v>221</v>
      </c>
      <c r="Y81" s="51" t="s">
        <v>219</v>
      </c>
      <c r="Z81" s="14" t="s">
        <v>205</v>
      </c>
      <c r="AJ81" s="4" t="s">
        <v>171</v>
      </c>
      <c r="AK81" s="4" t="s">
        <v>86</v>
      </c>
    </row>
    <row r="82" spans="1:37">
      <c r="A82" s="67" t="s">
        <v>77</v>
      </c>
      <c r="B82" s="75" t="s">
        <v>201</v>
      </c>
      <c r="C82" s="69" t="s">
        <v>222</v>
      </c>
      <c r="D82" s="70" t="s">
        <v>223</v>
      </c>
      <c r="E82" s="71">
        <v>2</v>
      </c>
      <c r="F82" s="72" t="s">
        <v>146</v>
      </c>
      <c r="G82" s="73"/>
      <c r="H82" s="73">
        <f>ROUND(E82*G82,2)</f>
        <v>0</v>
      </c>
      <c r="I82" s="73"/>
      <c r="J82" s="74">
        <f>ROUND(E82*G82,2)</f>
        <v>0</v>
      </c>
      <c r="K82" s="19">
        <v>8.5999999999999998E-4</v>
      </c>
      <c r="L82" s="19">
        <f>E82*K82</f>
        <v>1.72E-3</v>
      </c>
      <c r="N82" s="16">
        <f>E82*M82</f>
        <v>0</v>
      </c>
      <c r="P82" s="17" t="s">
        <v>82</v>
      </c>
      <c r="V82" s="20" t="s">
        <v>168</v>
      </c>
      <c r="X82" s="51" t="s">
        <v>224</v>
      </c>
      <c r="Y82" s="51" t="s">
        <v>222</v>
      </c>
      <c r="Z82" s="14" t="s">
        <v>205</v>
      </c>
      <c r="AJ82" s="4" t="s">
        <v>171</v>
      </c>
      <c r="AK82" s="4" t="s">
        <v>86</v>
      </c>
    </row>
    <row r="83" spans="1:37">
      <c r="A83" s="67" t="s">
        <v>77</v>
      </c>
      <c r="B83" s="75" t="s">
        <v>201</v>
      </c>
      <c r="C83" s="69" t="s">
        <v>225</v>
      </c>
      <c r="D83" s="70" t="s">
        <v>226</v>
      </c>
      <c r="E83" s="71">
        <v>55.84</v>
      </c>
      <c r="F83" s="72" t="s">
        <v>122</v>
      </c>
      <c r="G83" s="73"/>
      <c r="H83" s="73">
        <f>ROUND(E83*G83,2)</f>
        <v>0</v>
      </c>
      <c r="I83" s="73"/>
      <c r="J83" s="74">
        <f>ROUND(E83*G83,2)</f>
        <v>0</v>
      </c>
      <c r="K83" s="19">
        <v>1.2E-4</v>
      </c>
      <c r="L83" s="19">
        <f>E83*K83</f>
        <v>6.7008000000000007E-3</v>
      </c>
      <c r="N83" s="16">
        <f>E83*M83</f>
        <v>0</v>
      </c>
      <c r="P83" s="17" t="s">
        <v>82</v>
      </c>
      <c r="V83" s="20" t="s">
        <v>168</v>
      </c>
      <c r="X83" s="51" t="s">
        <v>227</v>
      </c>
      <c r="Y83" s="51" t="s">
        <v>225</v>
      </c>
      <c r="Z83" s="14" t="s">
        <v>112</v>
      </c>
      <c r="AJ83" s="4" t="s">
        <v>171</v>
      </c>
      <c r="AK83" s="4" t="s">
        <v>86</v>
      </c>
    </row>
    <row r="84" spans="1:37">
      <c r="A84" s="67" t="s">
        <v>77</v>
      </c>
      <c r="B84" s="75" t="s">
        <v>201</v>
      </c>
      <c r="C84" s="69" t="s">
        <v>228</v>
      </c>
      <c r="D84" s="70" t="s">
        <v>229</v>
      </c>
      <c r="E84" s="71"/>
      <c r="F84" s="72" t="s">
        <v>52</v>
      </c>
      <c r="G84" s="73"/>
      <c r="H84" s="73">
        <f>ROUND(E84*G84,2)</f>
        <v>0</v>
      </c>
      <c r="I84" s="73"/>
      <c r="J84" s="74">
        <f>ROUND(E84*G84,2)</f>
        <v>0</v>
      </c>
      <c r="L84" s="19">
        <f>E84*K84</f>
        <v>0</v>
      </c>
      <c r="N84" s="16">
        <f>E84*M84</f>
        <v>0</v>
      </c>
      <c r="P84" s="17" t="s">
        <v>82</v>
      </c>
      <c r="V84" s="20" t="s">
        <v>168</v>
      </c>
      <c r="X84" s="51" t="s">
        <v>230</v>
      </c>
      <c r="Y84" s="51" t="s">
        <v>228</v>
      </c>
      <c r="Z84" s="14" t="s">
        <v>205</v>
      </c>
      <c r="AJ84" s="4" t="s">
        <v>171</v>
      </c>
      <c r="AK84" s="4" t="s">
        <v>86</v>
      </c>
    </row>
    <row r="85" spans="1:37">
      <c r="A85" s="67"/>
      <c r="B85" s="75"/>
      <c r="C85" s="69"/>
      <c r="D85" s="81" t="s">
        <v>231</v>
      </c>
      <c r="E85" s="82">
        <f>J85</f>
        <v>0</v>
      </c>
      <c r="F85" s="72"/>
      <c r="G85" s="73"/>
      <c r="H85" s="82">
        <f>SUM(H74:H84)</f>
        <v>0</v>
      </c>
      <c r="I85" s="82">
        <f>SUM(I74:I84)</f>
        <v>0</v>
      </c>
      <c r="J85" s="83">
        <f>SUM(J74:J84)</f>
        <v>0</v>
      </c>
      <c r="L85" s="57">
        <f>SUM(L74:L84)</f>
        <v>0.40264079999999997</v>
      </c>
      <c r="N85" s="58">
        <f>SUM(N74:N84)</f>
        <v>0</v>
      </c>
      <c r="W85" s="16">
        <f>SUM(W74:W84)</f>
        <v>0</v>
      </c>
    </row>
    <row r="86" spans="1:37">
      <c r="A86" s="67"/>
      <c r="B86" s="75"/>
      <c r="C86" s="69"/>
      <c r="D86" s="70"/>
      <c r="E86" s="71"/>
      <c r="F86" s="72"/>
      <c r="G86" s="73"/>
      <c r="H86" s="73"/>
      <c r="I86" s="73"/>
      <c r="J86" s="74"/>
    </row>
    <row r="87" spans="1:37">
      <c r="A87" s="67"/>
      <c r="B87" s="69" t="s">
        <v>232</v>
      </c>
      <c r="C87" s="69"/>
      <c r="D87" s="70"/>
      <c r="E87" s="71"/>
      <c r="F87" s="72"/>
      <c r="G87" s="73"/>
      <c r="H87" s="73"/>
      <c r="I87" s="73"/>
      <c r="J87" s="74"/>
    </row>
    <row r="88" spans="1:37">
      <c r="A88" s="67" t="s">
        <v>77</v>
      </c>
      <c r="B88" s="75" t="s">
        <v>233</v>
      </c>
      <c r="C88" s="69" t="s">
        <v>234</v>
      </c>
      <c r="D88" s="70" t="s">
        <v>235</v>
      </c>
      <c r="E88" s="71">
        <v>40</v>
      </c>
      <c r="F88" s="72" t="s">
        <v>122</v>
      </c>
      <c r="G88" s="73"/>
      <c r="H88" s="73">
        <f>ROUND(E88*G88,2)</f>
        <v>0</v>
      </c>
      <c r="I88" s="73"/>
      <c r="J88" s="74">
        <f>ROUND(E88*G88,2)</f>
        <v>0</v>
      </c>
      <c r="K88" s="19">
        <v>4.0000000000000002E-4</v>
      </c>
      <c r="L88" s="19">
        <f>E88*K88</f>
        <v>1.6E-2</v>
      </c>
      <c r="N88" s="16">
        <f>E88*M88</f>
        <v>0</v>
      </c>
      <c r="P88" s="17" t="s">
        <v>82</v>
      </c>
      <c r="V88" s="20" t="s">
        <v>168</v>
      </c>
      <c r="X88" s="51" t="s">
        <v>236</v>
      </c>
      <c r="Y88" s="51" t="s">
        <v>234</v>
      </c>
      <c r="Z88" s="14" t="s">
        <v>112</v>
      </c>
      <c r="AJ88" s="4" t="s">
        <v>171</v>
      </c>
      <c r="AK88" s="4" t="s">
        <v>86</v>
      </c>
    </row>
    <row r="89" spans="1:37">
      <c r="A89" s="67" t="s">
        <v>77</v>
      </c>
      <c r="B89" s="75" t="s">
        <v>233</v>
      </c>
      <c r="C89" s="69" t="s">
        <v>237</v>
      </c>
      <c r="D89" s="70" t="s">
        <v>238</v>
      </c>
      <c r="E89" s="71"/>
      <c r="F89" s="72" t="s">
        <v>52</v>
      </c>
      <c r="G89" s="73"/>
      <c r="H89" s="73">
        <f>ROUND(E89*G89,2)</f>
        <v>0</v>
      </c>
      <c r="I89" s="73"/>
      <c r="J89" s="74">
        <f>ROUND(E89*G89,2)</f>
        <v>0</v>
      </c>
      <c r="L89" s="19">
        <f>E89*K89</f>
        <v>0</v>
      </c>
      <c r="N89" s="16">
        <f>E89*M89</f>
        <v>0</v>
      </c>
      <c r="P89" s="17" t="s">
        <v>82</v>
      </c>
      <c r="V89" s="20" t="s">
        <v>168</v>
      </c>
      <c r="X89" s="51" t="s">
        <v>239</v>
      </c>
      <c r="Y89" s="51" t="s">
        <v>237</v>
      </c>
      <c r="Z89" s="14" t="s">
        <v>240</v>
      </c>
      <c r="AJ89" s="4" t="s">
        <v>171</v>
      </c>
      <c r="AK89" s="4" t="s">
        <v>86</v>
      </c>
    </row>
    <row r="90" spans="1:37">
      <c r="A90" s="67"/>
      <c r="B90" s="75"/>
      <c r="C90" s="69"/>
      <c r="D90" s="81" t="s">
        <v>241</v>
      </c>
      <c r="E90" s="82">
        <f>J90</f>
        <v>0</v>
      </c>
      <c r="F90" s="72"/>
      <c r="G90" s="73"/>
      <c r="H90" s="82">
        <f>SUM(H87:H89)</f>
        <v>0</v>
      </c>
      <c r="I90" s="82">
        <f>SUM(I87:I89)</f>
        <v>0</v>
      </c>
      <c r="J90" s="83">
        <f>SUM(J87:J89)</f>
        <v>0</v>
      </c>
      <c r="L90" s="57">
        <f>SUM(L87:L89)</f>
        <v>1.6E-2</v>
      </c>
      <c r="N90" s="58">
        <f>SUM(N87:N89)</f>
        <v>0</v>
      </c>
      <c r="W90" s="16">
        <f>SUM(W87:W89)</f>
        <v>0</v>
      </c>
    </row>
    <row r="91" spans="1:37">
      <c r="A91" s="67"/>
      <c r="B91" s="75"/>
      <c r="C91" s="69"/>
      <c r="D91" s="70"/>
      <c r="E91" s="71"/>
      <c r="F91" s="72"/>
      <c r="G91" s="73"/>
      <c r="H91" s="73"/>
      <c r="I91" s="73"/>
      <c r="J91" s="74"/>
    </row>
    <row r="92" spans="1:37">
      <c r="A92" s="67"/>
      <c r="B92" s="69" t="s">
        <v>242</v>
      </c>
      <c r="C92" s="69"/>
      <c r="D92" s="70"/>
      <c r="E92" s="71"/>
      <c r="F92" s="72"/>
      <c r="G92" s="73"/>
      <c r="H92" s="73"/>
      <c r="I92" s="73"/>
      <c r="J92" s="74"/>
    </row>
    <row r="93" spans="1:37">
      <c r="A93" s="67" t="s">
        <v>77</v>
      </c>
      <c r="B93" s="75" t="s">
        <v>243</v>
      </c>
      <c r="C93" s="69" t="s">
        <v>244</v>
      </c>
      <c r="D93" s="70" t="s">
        <v>245</v>
      </c>
      <c r="E93" s="71">
        <v>136.536</v>
      </c>
      <c r="F93" s="72" t="s">
        <v>122</v>
      </c>
      <c r="G93" s="73"/>
      <c r="H93" s="73">
        <f>ROUND(E93*G93,2)</f>
        <v>0</v>
      </c>
      <c r="I93" s="73"/>
      <c r="J93" s="74">
        <f>ROUND(E93*G93,2)</f>
        <v>0</v>
      </c>
      <c r="K93" s="19">
        <v>3.4000000000000002E-4</v>
      </c>
      <c r="L93" s="19">
        <f>E93*K93</f>
        <v>4.6422240000000004E-2</v>
      </c>
      <c r="N93" s="16">
        <f>E93*M93</f>
        <v>0</v>
      </c>
      <c r="P93" s="17" t="s">
        <v>82</v>
      </c>
      <c r="V93" s="20" t="s">
        <v>168</v>
      </c>
      <c r="X93" s="51" t="s">
        <v>246</v>
      </c>
      <c r="Y93" s="51" t="s">
        <v>244</v>
      </c>
      <c r="Z93" s="14" t="s">
        <v>247</v>
      </c>
      <c r="AJ93" s="4" t="s">
        <v>171</v>
      </c>
      <c r="AK93" s="4" t="s">
        <v>86</v>
      </c>
    </row>
    <row r="94" spans="1:37">
      <c r="A94" s="67"/>
      <c r="B94" s="75"/>
      <c r="C94" s="69"/>
      <c r="D94" s="76" t="s">
        <v>248</v>
      </c>
      <c r="E94" s="77"/>
      <c r="F94" s="78"/>
      <c r="G94" s="79"/>
      <c r="H94" s="79"/>
      <c r="I94" s="79"/>
      <c r="J94" s="80"/>
      <c r="K94" s="54"/>
      <c r="L94" s="54"/>
      <c r="M94" s="52"/>
      <c r="N94" s="52"/>
      <c r="O94" s="53"/>
      <c r="P94" s="53"/>
      <c r="Q94" s="52"/>
      <c r="R94" s="52"/>
      <c r="S94" s="52"/>
      <c r="T94" s="55"/>
      <c r="U94" s="55"/>
      <c r="V94" s="55" t="s">
        <v>0</v>
      </c>
      <c r="W94" s="52"/>
      <c r="X94" s="56"/>
    </row>
    <row r="95" spans="1:37">
      <c r="A95" s="67"/>
      <c r="B95" s="75"/>
      <c r="C95" s="69"/>
      <c r="D95" s="76" t="s">
        <v>249</v>
      </c>
      <c r="E95" s="77"/>
      <c r="F95" s="78"/>
      <c r="G95" s="79"/>
      <c r="H95" s="79"/>
      <c r="I95" s="79"/>
      <c r="J95" s="80"/>
      <c r="K95" s="54"/>
      <c r="L95" s="54"/>
      <c r="M95" s="52"/>
      <c r="N95" s="52"/>
      <c r="O95" s="53"/>
      <c r="P95" s="53"/>
      <c r="Q95" s="52"/>
      <c r="R95" s="52"/>
      <c r="S95" s="52"/>
      <c r="T95" s="55"/>
      <c r="U95" s="55"/>
      <c r="V95" s="55" t="s">
        <v>0</v>
      </c>
      <c r="W95" s="52"/>
      <c r="X95" s="56"/>
    </row>
    <row r="96" spans="1:37">
      <c r="A96" s="67"/>
      <c r="B96" s="75"/>
      <c r="C96" s="69"/>
      <c r="D96" s="76" t="s">
        <v>250</v>
      </c>
      <c r="E96" s="77"/>
      <c r="F96" s="78"/>
      <c r="G96" s="79"/>
      <c r="H96" s="79"/>
      <c r="I96" s="79"/>
      <c r="J96" s="80"/>
      <c r="K96" s="54"/>
      <c r="L96" s="54"/>
      <c r="M96" s="52"/>
      <c r="N96" s="52"/>
      <c r="O96" s="53"/>
      <c r="P96" s="53"/>
      <c r="Q96" s="52"/>
      <c r="R96" s="52"/>
      <c r="S96" s="52"/>
      <c r="T96" s="55"/>
      <c r="U96" s="55"/>
      <c r="V96" s="55" t="s">
        <v>0</v>
      </c>
      <c r="W96" s="52"/>
      <c r="X96" s="56"/>
    </row>
    <row r="97" spans="1:24">
      <c r="A97" s="67"/>
      <c r="B97" s="75"/>
      <c r="C97" s="69"/>
      <c r="D97" s="76" t="s">
        <v>251</v>
      </c>
      <c r="E97" s="77"/>
      <c r="F97" s="78"/>
      <c r="G97" s="79"/>
      <c r="H97" s="79"/>
      <c r="I97" s="79"/>
      <c r="J97" s="80"/>
      <c r="K97" s="54"/>
      <c r="L97" s="54"/>
      <c r="M97" s="52"/>
      <c r="N97" s="52"/>
      <c r="O97" s="53"/>
      <c r="P97" s="53"/>
      <c r="Q97" s="52"/>
      <c r="R97" s="52"/>
      <c r="S97" s="52"/>
      <c r="T97" s="55"/>
      <c r="U97" s="55"/>
      <c r="V97" s="55" t="s">
        <v>0</v>
      </c>
      <c r="W97" s="52"/>
      <c r="X97" s="56"/>
    </row>
    <row r="98" spans="1:24">
      <c r="A98" s="67"/>
      <c r="B98" s="75"/>
      <c r="C98" s="69"/>
      <c r="D98" s="76" t="s">
        <v>252</v>
      </c>
      <c r="E98" s="77"/>
      <c r="F98" s="78"/>
      <c r="G98" s="79"/>
      <c r="H98" s="79"/>
      <c r="I98" s="79"/>
      <c r="J98" s="80"/>
      <c r="K98" s="54"/>
      <c r="L98" s="54"/>
      <c r="M98" s="52"/>
      <c r="N98" s="52"/>
      <c r="O98" s="53"/>
      <c r="P98" s="53"/>
      <c r="Q98" s="52"/>
      <c r="R98" s="52"/>
      <c r="S98" s="52"/>
      <c r="T98" s="55"/>
      <c r="U98" s="55"/>
      <c r="V98" s="55" t="s">
        <v>0</v>
      </c>
      <c r="W98" s="52"/>
      <c r="X98" s="56"/>
    </row>
    <row r="99" spans="1:24">
      <c r="A99" s="67"/>
      <c r="B99" s="75"/>
      <c r="C99" s="69"/>
      <c r="D99" s="76" t="s">
        <v>253</v>
      </c>
      <c r="E99" s="77"/>
      <c r="F99" s="78"/>
      <c r="G99" s="79"/>
      <c r="H99" s="79"/>
      <c r="I99" s="79"/>
      <c r="J99" s="80"/>
      <c r="K99" s="54"/>
      <c r="L99" s="54"/>
      <c r="M99" s="52"/>
      <c r="N99" s="52"/>
      <c r="O99" s="53"/>
      <c r="P99" s="53"/>
      <c r="Q99" s="52"/>
      <c r="R99" s="52"/>
      <c r="S99" s="52"/>
      <c r="T99" s="55"/>
      <c r="U99" s="55"/>
      <c r="V99" s="55" t="s">
        <v>0</v>
      </c>
      <c r="W99" s="52"/>
      <c r="X99" s="56"/>
    </row>
    <row r="100" spans="1:24">
      <c r="A100" s="67"/>
      <c r="B100" s="75"/>
      <c r="C100" s="69"/>
      <c r="D100" s="76" t="s">
        <v>254</v>
      </c>
      <c r="E100" s="77"/>
      <c r="F100" s="78"/>
      <c r="G100" s="79"/>
      <c r="H100" s="79"/>
      <c r="I100" s="79"/>
      <c r="J100" s="80"/>
      <c r="K100" s="54"/>
      <c r="L100" s="54"/>
      <c r="M100" s="52"/>
      <c r="N100" s="52"/>
      <c r="O100" s="53"/>
      <c r="P100" s="53"/>
      <c r="Q100" s="52"/>
      <c r="R100" s="52"/>
      <c r="S100" s="52"/>
      <c r="T100" s="55"/>
      <c r="U100" s="55"/>
      <c r="V100" s="55" t="s">
        <v>0</v>
      </c>
      <c r="W100" s="52"/>
      <c r="X100" s="56"/>
    </row>
    <row r="101" spans="1:24">
      <c r="A101" s="67"/>
      <c r="B101" s="75"/>
      <c r="C101" s="69"/>
      <c r="D101" s="76" t="s">
        <v>255</v>
      </c>
      <c r="E101" s="77"/>
      <c r="F101" s="78"/>
      <c r="G101" s="79"/>
      <c r="H101" s="79"/>
      <c r="I101" s="79"/>
      <c r="J101" s="80"/>
      <c r="K101" s="54"/>
      <c r="L101" s="54"/>
      <c r="M101" s="52"/>
      <c r="N101" s="52"/>
      <c r="O101" s="53"/>
      <c r="P101" s="53"/>
      <c r="Q101" s="52"/>
      <c r="R101" s="52"/>
      <c r="S101" s="52"/>
      <c r="T101" s="55"/>
      <c r="U101" s="55"/>
      <c r="V101" s="55" t="s">
        <v>0</v>
      </c>
      <c r="W101" s="52"/>
      <c r="X101" s="56"/>
    </row>
    <row r="102" spans="1:24">
      <c r="A102" s="67"/>
      <c r="B102" s="75"/>
      <c r="C102" s="69"/>
      <c r="D102" s="76" t="s">
        <v>256</v>
      </c>
      <c r="E102" s="77"/>
      <c r="F102" s="78"/>
      <c r="G102" s="79"/>
      <c r="H102" s="79"/>
      <c r="I102" s="79"/>
      <c r="J102" s="80"/>
      <c r="K102" s="54"/>
      <c r="L102" s="54"/>
      <c r="M102" s="52"/>
      <c r="N102" s="52"/>
      <c r="O102" s="53"/>
      <c r="P102" s="53"/>
      <c r="Q102" s="52"/>
      <c r="R102" s="52"/>
      <c r="S102" s="52"/>
      <c r="T102" s="55"/>
      <c r="U102" s="55"/>
      <c r="V102" s="55" t="s">
        <v>0</v>
      </c>
      <c r="W102" s="52"/>
      <c r="X102" s="56"/>
    </row>
    <row r="103" spans="1:24">
      <c r="A103" s="67"/>
      <c r="B103" s="75"/>
      <c r="C103" s="69"/>
      <c r="D103" s="76" t="s">
        <v>257</v>
      </c>
      <c r="E103" s="77"/>
      <c r="F103" s="78"/>
      <c r="G103" s="79"/>
      <c r="H103" s="79"/>
      <c r="I103" s="79"/>
      <c r="J103" s="80"/>
      <c r="K103" s="54"/>
      <c r="L103" s="54"/>
      <c r="M103" s="52"/>
      <c r="N103" s="52"/>
      <c r="O103" s="53"/>
      <c r="P103" s="53"/>
      <c r="Q103" s="52"/>
      <c r="R103" s="52"/>
      <c r="S103" s="52"/>
      <c r="T103" s="55"/>
      <c r="U103" s="55"/>
      <c r="V103" s="55" t="s">
        <v>0</v>
      </c>
      <c r="W103" s="52"/>
      <c r="X103" s="56"/>
    </row>
    <row r="104" spans="1:24">
      <c r="A104" s="67"/>
      <c r="B104" s="75"/>
      <c r="C104" s="69"/>
      <c r="D104" s="81" t="s">
        <v>258</v>
      </c>
      <c r="E104" s="82">
        <f>J104</f>
        <v>0</v>
      </c>
      <c r="F104" s="72"/>
      <c r="G104" s="73"/>
      <c r="H104" s="82">
        <f>SUM(H92:H103)</f>
        <v>0</v>
      </c>
      <c r="I104" s="82">
        <f>SUM(I92:I103)</f>
        <v>0</v>
      </c>
      <c r="J104" s="83">
        <f>SUM(J92:J103)</f>
        <v>0</v>
      </c>
      <c r="L104" s="57">
        <f>SUM(L92:L103)</f>
        <v>4.6422240000000004E-2</v>
      </c>
      <c r="N104" s="58">
        <f>SUM(N92:N103)</f>
        <v>0</v>
      </c>
      <c r="W104" s="16">
        <f>SUM(W92:W103)</f>
        <v>0</v>
      </c>
    </row>
    <row r="105" spans="1:24">
      <c r="A105" s="67"/>
      <c r="B105" s="75"/>
      <c r="C105" s="69"/>
      <c r="D105" s="70"/>
      <c r="E105" s="71"/>
      <c r="F105" s="72"/>
      <c r="G105" s="73"/>
      <c r="H105" s="73"/>
      <c r="I105" s="73"/>
      <c r="J105" s="74"/>
    </row>
    <row r="106" spans="1:24">
      <c r="A106" s="67"/>
      <c r="B106" s="75"/>
      <c r="C106" s="69"/>
      <c r="D106" s="81" t="s">
        <v>259</v>
      </c>
      <c r="E106" s="82">
        <f>J106</f>
        <v>0</v>
      </c>
      <c r="F106" s="72"/>
      <c r="G106" s="73"/>
      <c r="H106" s="82">
        <f>+H72+H85+H90+H104</f>
        <v>0</v>
      </c>
      <c r="I106" s="82">
        <f>+I72+I85+I90+I104</f>
        <v>0</v>
      </c>
      <c r="J106" s="83">
        <f>+J72+J85+J90+J104</f>
        <v>0</v>
      </c>
      <c r="L106" s="57">
        <f>+L72+L85+L90+L104</f>
        <v>2.2853558400000002</v>
      </c>
      <c r="N106" s="58">
        <f>+N72+N85+N90+N104</f>
        <v>0</v>
      </c>
      <c r="W106" s="16">
        <f>+W72+W85+W90+W104</f>
        <v>0</v>
      </c>
    </row>
    <row r="107" spans="1:24">
      <c r="A107" s="67"/>
      <c r="B107" s="75"/>
      <c r="C107" s="69"/>
      <c r="D107" s="70"/>
      <c r="E107" s="71"/>
      <c r="F107" s="72"/>
      <c r="G107" s="73"/>
      <c r="H107" s="73"/>
      <c r="I107" s="73"/>
      <c r="J107" s="74"/>
    </row>
    <row r="108" spans="1:24">
      <c r="A108" s="67"/>
      <c r="B108" s="75"/>
      <c r="C108" s="69"/>
      <c r="D108" s="85" t="s">
        <v>260</v>
      </c>
      <c r="E108" s="82">
        <f>J108</f>
        <v>0</v>
      </c>
      <c r="F108" s="72"/>
      <c r="G108" s="73"/>
      <c r="H108" s="82">
        <f>+H50+H106</f>
        <v>0</v>
      </c>
      <c r="I108" s="82">
        <f>+I50+I106</f>
        <v>0</v>
      </c>
      <c r="J108" s="83">
        <f>+J50+J106</f>
        <v>0</v>
      </c>
      <c r="L108" s="57">
        <f>+L50+L106</f>
        <v>20.16991106</v>
      </c>
      <c r="N108" s="58">
        <f>+N50+N106</f>
        <v>0</v>
      </c>
      <c r="W108" s="16">
        <f>+W50+W106</f>
        <v>0</v>
      </c>
    </row>
    <row r="109" spans="1:24">
      <c r="A109" s="86"/>
      <c r="B109" s="87"/>
      <c r="C109" s="88"/>
      <c r="D109" s="89"/>
      <c r="E109" s="90"/>
      <c r="F109" s="91"/>
      <c r="G109" s="92"/>
      <c r="H109" s="92"/>
      <c r="I109" s="92"/>
      <c r="J109" s="93"/>
    </row>
  </sheetData>
  <mergeCells count="2">
    <mergeCell ref="K9:L9"/>
    <mergeCell ref="M9:N9"/>
  </mergeCells>
  <printOptions horizontalCentered="1"/>
  <pageMargins left="0.19685039370078741" right="7.874015748031496E-2" top="0.62992125984251968" bottom="0.59055118110236227" header="0.51181102362204722" footer="0.35433070866141736"/>
  <pageSetup paperSize="9" scale="92" orientation="landscape" useFirstPageNumber="1" horizontalDpi="300" verticalDpi="300" r:id="rId1"/>
  <headerFoot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Používateľ systému Windows</cp:lastModifiedBy>
  <cp:revision>2</cp:revision>
  <cp:lastPrinted>2021-05-28T09:29:58Z</cp:lastPrinted>
  <dcterms:created xsi:type="dcterms:W3CDTF">1999-04-06T07:39:00Z</dcterms:created>
  <dcterms:modified xsi:type="dcterms:W3CDTF">2021-06-15T19:58:25Z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1033-11.2.0.9232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